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摘要" sheetId="1" state="visible" r:id="rId1"/>
    <sheet xmlns:r="http://schemas.openxmlformats.org/officeDocument/2006/relationships" name="原始資料" sheetId="2" state="visible" r:id="rId2"/>
    <sheet xmlns:r="http://schemas.openxmlformats.org/officeDocument/2006/relationships" name="代碼對照" sheetId="3" state="visible" r:id="rId3"/>
    <sheet xmlns:r="http://schemas.openxmlformats.org/officeDocument/2006/relationships" name="說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yyyy-mm"/>
    <numFmt numFmtId="166" formatCode="#,##0.00;[Red]-#,##0.0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n">
        <v>46296</v>
      </c>
      <c r="B1" t="inlineStr">
        <is>
          <t>← 摘要月份（填該月 1 日）</t>
        </is>
      </c>
    </row>
    <row r="2">
      <c r="A2" s="2" t="inlineStr">
        <is>
          <t>示範公司台灣　2026 年月毛利摘要（美元）</t>
        </is>
      </c>
    </row>
    <row r="3">
      <c r="A3" s="3" t="inlineStr">
        <is>
          <t>外部交易</t>
        </is>
      </c>
      <c r="B3" s="3" t="inlineStr">
        <is>
          <t>銷貨</t>
        </is>
      </c>
      <c r="C3" s="3" t="inlineStr">
        <is>
          <t>成本</t>
        </is>
      </c>
      <c r="D3" s="3" t="inlineStr">
        <is>
          <t>毛利</t>
        </is>
      </c>
      <c r="E3" s="3" t="inlineStr">
        <is>
          <t>毛利率</t>
        </is>
      </c>
    </row>
    <row r="4">
      <c r="A4" t="inlineStr">
        <is>
          <t>Spares</t>
        </is>
      </c>
      <c r="B4" s="4">
        <f>-SUMIFS(INDEX(原始資料!$K$2:$V$300,0,MONTH($A$1)),原始資料!$Y$2:$Y$300,$A4,原始資料!$Z$2:$Z$300,"銷貨",原始資料!$AA$2:$AA$300,"外部")</f>
        <v/>
      </c>
      <c r="C4" s="4">
        <f>-SUMIFS(INDEX(原始資料!$K$2:$V$300,0,MONTH($A$1)),原始資料!$Y$2:$Y$300,$A4,原始資料!$Z$2:$Z$300,"成本",原始資料!$AA$2:$AA$300,"外部")</f>
        <v/>
      </c>
      <c r="D4" s="4">
        <f>B4+C4</f>
        <v/>
      </c>
      <c r="E4" s="5">
        <f>IF(B4=0,"—",D4/B4)</f>
        <v/>
      </c>
    </row>
    <row r="5">
      <c r="A5" t="inlineStr">
        <is>
          <t>Upgrades</t>
        </is>
      </c>
      <c r="B5" s="4">
        <f>-SUMIFS(INDEX(原始資料!$K$2:$V$300,0,MONTH($A$1)),原始資料!$Y$2:$Y$300,$A5,原始資料!$Z$2:$Z$300,"銷貨",原始資料!$AA$2:$AA$300,"外部")</f>
        <v/>
      </c>
      <c r="C5" s="4">
        <f>-SUMIFS(INDEX(原始資料!$K$2:$V$300,0,MONTH($A$1)),原始資料!$Y$2:$Y$300,$A5,原始資料!$Z$2:$Z$300,"成本",原始資料!$AA$2:$AA$300,"外部")</f>
        <v/>
      </c>
      <c r="D5" s="4">
        <f>B5+C5</f>
        <v/>
      </c>
      <c r="E5" s="5">
        <f>IF(B5=0,"—",D5/B5)</f>
        <v/>
      </c>
    </row>
    <row r="6">
      <c r="A6" t="inlineStr">
        <is>
          <t>Service</t>
        </is>
      </c>
      <c r="B6" s="4">
        <f>-SUMIFS(INDEX(原始資料!$K$2:$V$300,0,MONTH($A$1)),原始資料!$Y$2:$Y$300,$A6,原始資料!$Z$2:$Z$300,"銷貨",原始資料!$AA$2:$AA$300,"外部")</f>
        <v/>
      </c>
      <c r="C6" s="4">
        <f>-SUMIFS(INDEX(原始資料!$K$2:$V$300,0,MONTH($A$1)),原始資料!$Y$2:$Y$300,$A6,原始資料!$Z$2:$Z$300,"成本",原始資料!$AA$2:$AA$300,"外部")</f>
        <v/>
      </c>
      <c r="D6" s="4">
        <f>B6+C6</f>
        <v/>
      </c>
      <c r="E6" s="5">
        <f>IF(B6=0,"—",D6/B6)</f>
        <v/>
      </c>
    </row>
    <row r="7">
      <c r="A7" t="inlineStr">
        <is>
          <t>Used Tools</t>
        </is>
      </c>
      <c r="B7" s="4">
        <f>-SUMIFS(INDEX(原始資料!$K$2:$V$300,0,MONTH($A$1)),原始資料!$Y$2:$Y$300,$A7,原始資料!$Z$2:$Z$300,"銷貨",原始資料!$AA$2:$AA$300,"外部")</f>
        <v/>
      </c>
      <c r="C7" s="4">
        <f>-SUMIFS(INDEX(原始資料!$K$2:$V$300,0,MONTH($A$1)),原始資料!$Y$2:$Y$300,$A7,原始資料!$Z$2:$Z$300,"成本",原始資料!$AA$2:$AA$300,"外部")</f>
        <v/>
      </c>
      <c r="D7" s="4">
        <f>B7+C7</f>
        <v/>
      </c>
      <c r="E7" s="5">
        <f>IF(B7=0,"—",D7/B7)</f>
        <v/>
      </c>
    </row>
    <row r="8">
      <c r="A8" s="6" t="inlineStr">
        <is>
          <t>外部交易合計</t>
        </is>
      </c>
      <c r="B8" s="7">
        <f>SUM(B4:B7)</f>
        <v/>
      </c>
      <c r="C8" s="7">
        <f>SUM(C4:C7)</f>
        <v/>
      </c>
      <c r="D8" s="7">
        <f>SUM(D4:D7)</f>
        <v/>
      </c>
      <c r="E8" s="8">
        <f>IF(B8=0,"—",D8/B8)</f>
        <v/>
      </c>
    </row>
    <row r="10">
      <c r="A10" t="inlineStr">
        <is>
          <t>關係企業銷售</t>
        </is>
      </c>
      <c r="B10" s="4">
        <f>-SUMIFS(INDEX(原始資料!$K$2:$V$300,0,MONTH($A$1)),原始資料!$Z$2:$Z$300,"銷貨",原始資料!$AA$2:$AA$300,"關係企業",原始資料!$Y$2:$Y$300,"&lt;&gt;未對應")</f>
        <v/>
      </c>
      <c r="C10" s="4">
        <f>-SUMIFS(INDEX(原始資料!$K$2:$V$300,0,MONTH($A$1)),原始資料!$Z$2:$Z$300,"成本",原始資料!$AA$2:$AA$300,"關係企業",原始資料!$Y$2:$Y$300,"&lt;&gt;未對應")</f>
        <v/>
      </c>
      <c r="D10" s="4">
        <f>B10+C10</f>
        <v/>
      </c>
      <c r="E10" s="5">
        <f>IF(B10=0,"—",D10/B10)</f>
        <v/>
      </c>
    </row>
    <row r="11">
      <c r="A11" s="6" t="inlineStr">
        <is>
          <t>全部合計</t>
        </is>
      </c>
      <c r="B11" s="7">
        <f>B8+B10</f>
        <v/>
      </c>
      <c r="C11" s="7">
        <f>C8+C10</f>
        <v/>
      </c>
      <c r="D11" s="7">
        <f>D8+D10</f>
        <v/>
      </c>
      <c r="E11" s="8">
        <f>IF(B11=0,"—",D11/B11)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00"/>
  <sheetViews>
    <sheetView workbookViewId="0">
      <pane xSplit="9" ySplit="1" topLeftCell="J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9" customWidth="1" min="2" max="2"/>
    <col width="8" customWidth="1" min="3" max="3"/>
    <col width="11" customWidth="1" min="4" max="4"/>
    <col width="9" customWidth="1" min="5" max="5"/>
    <col width="8" customWidth="1" min="6" max="6"/>
    <col width="8" customWidth="1" min="7" max="7"/>
    <col width="24" customWidth="1" min="8" max="8"/>
    <col width="12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26" customWidth="1" min="23" max="23"/>
    <col width="13" customWidth="1" min="24" max="24"/>
    <col width="12" customWidth="1" min="25" max="25"/>
    <col width="8" customWidth="1" min="26" max="26"/>
    <col width="10" customWidth="1" min="27" max="27"/>
  </cols>
  <sheetData>
    <row r="1">
      <c r="A1" s="3" t="inlineStr">
        <is>
          <t>GL ACB Ccn</t>
        </is>
      </c>
      <c r="B1" s="3" t="inlineStr">
        <is>
          <t>GL ACB Fiscal Year</t>
        </is>
      </c>
      <c r="C1" s="3" t="inlineStr">
        <is>
          <t>GL ACB Currency</t>
        </is>
      </c>
      <c r="D1" s="3" t="inlineStr">
        <is>
          <t>GL_ACB_Nat_Acct</t>
        </is>
      </c>
      <c r="E1" s="3" t="inlineStr">
        <is>
          <t>GL_ACB_NatAcct_Group</t>
        </is>
      </c>
      <c r="F1" s="3" t="inlineStr">
        <is>
          <t>GL_ACB_Dept</t>
        </is>
      </c>
      <c r="G1" s="3" t="inlineStr">
        <is>
          <t>GL_ACB_Prod</t>
        </is>
      </c>
      <c r="H1" s="3" t="n"/>
      <c r="I1" s="3" t="inlineStr">
        <is>
          <t>GL_ACB_Proj/Source</t>
        </is>
      </c>
      <c r="J1" s="3" t="inlineStr">
        <is>
          <t>Opening_Bal</t>
        </is>
      </c>
      <c r="K1" s="3" t="inlineStr">
        <is>
          <t>Jan_Net_Act</t>
        </is>
      </c>
      <c r="L1" s="3" t="inlineStr">
        <is>
          <t>Feb_Net_Act</t>
        </is>
      </c>
      <c r="M1" s="3" t="inlineStr">
        <is>
          <t>Mar_Net_Act</t>
        </is>
      </c>
      <c r="N1" s="3" t="inlineStr">
        <is>
          <t>Apr_Net_Act</t>
        </is>
      </c>
      <c r="O1" s="3" t="inlineStr">
        <is>
          <t>May_Net_Act</t>
        </is>
      </c>
      <c r="P1" s="3" t="inlineStr">
        <is>
          <t>Jun_Net_Act</t>
        </is>
      </c>
      <c r="Q1" s="3" t="inlineStr">
        <is>
          <t>Jul_Net_Act</t>
        </is>
      </c>
      <c r="R1" s="3" t="inlineStr">
        <is>
          <t>Aug_Net_Act</t>
        </is>
      </c>
      <c r="S1" s="3" t="inlineStr">
        <is>
          <t>Sep_Net_Act</t>
        </is>
      </c>
      <c r="T1" s="3" t="inlineStr">
        <is>
          <t>Oct_Net_Act</t>
        </is>
      </c>
      <c r="U1" s="3" t="inlineStr">
        <is>
          <t>Nov_Net_Act</t>
        </is>
      </c>
      <c r="V1" s="3" t="inlineStr">
        <is>
          <t>Dec_Net_Act</t>
        </is>
      </c>
      <c r="W1" s="3" t="inlineStr">
        <is>
          <t>Gl Description</t>
        </is>
      </c>
      <c r="X1" s="3" t="inlineStr">
        <is>
          <t>YTD</t>
        </is>
      </c>
      <c r="Y1" s="3" t="inlineStr">
        <is>
          <t>產品線</t>
        </is>
      </c>
      <c r="Z1" s="3" t="inlineStr">
        <is>
          <t>類別</t>
        </is>
      </c>
      <c r="AA1" s="3" t="inlineStr">
        <is>
          <t>交易別</t>
        </is>
      </c>
    </row>
    <row r="2">
      <c r="A2" t="inlineStr">
        <is>
          <t>TW</t>
        </is>
      </c>
      <c r="B2" t="inlineStr">
        <is>
          <t>2025</t>
        </is>
      </c>
      <c r="C2" t="inlineStr">
        <is>
          <t>USD</t>
        </is>
      </c>
      <c r="D2" t="inlineStr">
        <is>
          <t>4001001</t>
        </is>
      </c>
      <c r="E2" t="inlineStr">
        <is>
          <t>40</t>
        </is>
      </c>
      <c r="F2" t="inlineStr">
        <is>
          <t>0000</t>
        </is>
      </c>
      <c r="G2" t="inlineStr">
        <is>
          <t>C310</t>
        </is>
      </c>
      <c r="H2">
        <f>CONCATENATE(D2,"-",F2,"-",G2,"-",I2)</f>
        <v/>
      </c>
      <c r="I2" t="inlineStr">
        <is>
          <t>LOCL</t>
        </is>
      </c>
      <c r="J2" t="n">
        <v>0</v>
      </c>
      <c r="K2" t="n">
        <v>-131146.28</v>
      </c>
      <c r="L2" t="n">
        <v>-134525.37</v>
      </c>
      <c r="M2" t="n">
        <v>-135823.29</v>
      </c>
      <c r="N2" t="n">
        <v>-132829.39</v>
      </c>
      <c r="O2" t="n">
        <v>-130851.87</v>
      </c>
      <c r="P2" t="n">
        <v>-132715.01</v>
      </c>
      <c r="Q2" t="n">
        <v>-133871.34</v>
      </c>
      <c r="R2" t="n">
        <v>-130196.04</v>
      </c>
      <c r="S2" t="n">
        <v>-131787.19</v>
      </c>
      <c r="T2" t="n">
        <v>-132407.31</v>
      </c>
      <c r="U2" t="n">
        <v>-130827.38</v>
      </c>
      <c r="V2" t="n">
        <v>-134704.92</v>
      </c>
      <c r="W2" t="inlineStr">
        <is>
          <t>SALES TRADE-DOMESTIC</t>
        </is>
      </c>
      <c r="X2" t="n">
        <v>-1591685.39</v>
      </c>
      <c r="Y2">
        <f>IF($H2="","",IFERROR(VLOOKUP($H2,代碼對照!$A:$B,2,FALSE),"未對應"))</f>
        <v/>
      </c>
      <c r="Z2">
        <f>IF($D2="","",IF(LEFT($D2,1)="4","銷貨","成本"))</f>
        <v/>
      </c>
      <c r="AA2">
        <f>IF($I2="","",IF($I2="LOCL","外部","關係企業"))</f>
        <v/>
      </c>
    </row>
    <row r="3">
      <c r="A3" t="inlineStr">
        <is>
          <t>TW</t>
        </is>
      </c>
      <c r="B3" t="inlineStr">
        <is>
          <t>2025</t>
        </is>
      </c>
      <c r="C3" t="inlineStr">
        <is>
          <t>USD</t>
        </is>
      </c>
      <c r="D3" t="inlineStr">
        <is>
          <t>4001001</t>
        </is>
      </c>
      <c r="E3" t="inlineStr">
        <is>
          <t>40</t>
        </is>
      </c>
      <c r="F3" t="inlineStr">
        <is>
          <t>0000</t>
        </is>
      </c>
      <c r="G3" t="inlineStr">
        <is>
          <t>R330</t>
        </is>
      </c>
      <c r="H3">
        <f>CONCATENATE(D3,"-",F3,"-",G3,"-",I3)</f>
        <v/>
      </c>
      <c r="I3" t="inlineStr">
        <is>
          <t>LOCL</t>
        </is>
      </c>
      <c r="J3" t="n">
        <v>0</v>
      </c>
      <c r="K3" t="n">
        <v>-260474.55</v>
      </c>
      <c r="L3" t="n">
        <v>-159479.42</v>
      </c>
      <c r="M3" t="n">
        <v>-242857.54</v>
      </c>
      <c r="N3" t="n">
        <v>-164518.14</v>
      </c>
      <c r="O3" t="n">
        <v>-229862.29</v>
      </c>
      <c r="P3" t="n">
        <v>-166302.6</v>
      </c>
      <c r="Q3" t="n">
        <v>-156207.45</v>
      </c>
      <c r="R3" t="n">
        <v>-202151.83</v>
      </c>
      <c r="S3" t="n">
        <v>-180389.3</v>
      </c>
      <c r="T3" t="n">
        <v>-149722.29</v>
      </c>
      <c r="U3" t="n">
        <v>-224965.65</v>
      </c>
      <c r="V3" t="n">
        <v>-144662.29</v>
      </c>
      <c r="W3" t="inlineStr">
        <is>
          <t>SALES TRADE-DOMESTIC</t>
        </is>
      </c>
      <c r="X3" t="n">
        <v>-2281593.35</v>
      </c>
      <c r="Y3">
        <f>IF($H3="","",IFERROR(VLOOKUP($H3,代碼對照!$A:$B,2,FALSE),"未對應"))</f>
        <v/>
      </c>
      <c r="Z3">
        <f>IF($D3="","",IF(LEFT($D3,1)="4","銷貨","成本"))</f>
        <v/>
      </c>
      <c r="AA3">
        <f>IF($I3="","",IF($I3="LOCL","外部","關係企業"))</f>
        <v/>
      </c>
    </row>
    <row r="4">
      <c r="A4" t="inlineStr">
        <is>
          <t>TW</t>
        </is>
      </c>
      <c r="B4" t="inlineStr">
        <is>
          <t>2025</t>
        </is>
      </c>
      <c r="C4" t="inlineStr">
        <is>
          <t>USD</t>
        </is>
      </c>
      <c r="D4" t="inlineStr">
        <is>
          <t>4001001</t>
        </is>
      </c>
      <c r="E4" t="inlineStr">
        <is>
          <t>40</t>
        </is>
      </c>
      <c r="F4" t="inlineStr">
        <is>
          <t>0000</t>
        </is>
      </c>
      <c r="G4" t="inlineStr">
        <is>
          <t>S110</t>
        </is>
      </c>
      <c r="H4">
        <f>CONCATENATE(D4,"-",F4,"-",G4,"-",I4)</f>
        <v/>
      </c>
      <c r="I4" t="inlineStr">
        <is>
          <t>LOCL</t>
        </is>
      </c>
      <c r="J4" t="n">
        <v>0</v>
      </c>
      <c r="K4" t="n">
        <v>-136065.75</v>
      </c>
      <c r="L4" t="n">
        <v>-161658.16</v>
      </c>
      <c r="M4" t="n">
        <v>-136413.57</v>
      </c>
      <c r="N4" t="n">
        <v>-134752.84</v>
      </c>
      <c r="O4" t="n">
        <v>-148280.36</v>
      </c>
      <c r="P4" t="n">
        <v>-121651.65</v>
      </c>
      <c r="Q4" t="n">
        <v>-148814.48</v>
      </c>
      <c r="R4" t="n">
        <v>-129109.69</v>
      </c>
      <c r="S4" t="n">
        <v>-126885.25</v>
      </c>
      <c r="T4" t="n">
        <v>-156917.09</v>
      </c>
      <c r="U4" t="n">
        <v>-113599.74</v>
      </c>
      <c r="V4" t="n">
        <v>-106603.18</v>
      </c>
      <c r="W4" t="inlineStr">
        <is>
          <t>SALES TRADE-DOMESTIC</t>
        </is>
      </c>
      <c r="X4" t="n">
        <v>-1620751.76</v>
      </c>
      <c r="Y4">
        <f>IF($H4="","",IFERROR(VLOOKUP($H4,代碼對照!$A:$B,2,FALSE),"未對應"))</f>
        <v/>
      </c>
      <c r="Z4">
        <f>IF($D4="","",IF(LEFT($D4,1)="4","銷貨","成本"))</f>
        <v/>
      </c>
      <c r="AA4">
        <f>IF($I4="","",IF($I4="LOCL","外部","關係企業"))</f>
        <v/>
      </c>
    </row>
    <row r="5">
      <c r="A5" t="inlineStr">
        <is>
          <t>TW</t>
        </is>
      </c>
      <c r="B5" t="inlineStr">
        <is>
          <t>2025</t>
        </is>
      </c>
      <c r="C5" t="inlineStr">
        <is>
          <t>USD</t>
        </is>
      </c>
      <c r="D5" t="inlineStr">
        <is>
          <t>4001001</t>
        </is>
      </c>
      <c r="E5" t="inlineStr">
        <is>
          <t>40</t>
        </is>
      </c>
      <c r="F5" t="inlineStr">
        <is>
          <t>0000</t>
        </is>
      </c>
      <c r="G5" t="inlineStr">
        <is>
          <t>S120</t>
        </is>
      </c>
      <c r="H5">
        <f>CONCATENATE(D5,"-",F5,"-",G5,"-",I5)</f>
        <v/>
      </c>
      <c r="I5" t="inlineStr">
        <is>
          <t>LOCL</t>
        </is>
      </c>
      <c r="J5" t="n">
        <v>0</v>
      </c>
      <c r="K5" t="n">
        <v>-185717.79</v>
      </c>
      <c r="L5" t="n">
        <v>-157512.77</v>
      </c>
      <c r="M5" t="n">
        <v>-186584.01</v>
      </c>
      <c r="N5" t="n">
        <v>-178494.07</v>
      </c>
      <c r="O5" t="n">
        <v>-148306.73</v>
      </c>
      <c r="P5" t="n">
        <v>-192333.78</v>
      </c>
      <c r="Q5" t="n">
        <v>-171154.14</v>
      </c>
      <c r="R5" t="n">
        <v>-210534.06</v>
      </c>
      <c r="S5" t="n">
        <v>-175823.77</v>
      </c>
      <c r="T5" t="n">
        <v>-159286.01</v>
      </c>
      <c r="U5" t="n">
        <v>-163748.84</v>
      </c>
      <c r="V5" t="n">
        <v>-138086.87</v>
      </c>
      <c r="W5" t="inlineStr">
        <is>
          <t>SALES TRADE-DOMESTIC</t>
        </is>
      </c>
      <c r="X5" t="n">
        <v>-2067582.84</v>
      </c>
      <c r="Y5">
        <f>IF($H5="","",IFERROR(VLOOKUP($H5,代碼對照!$A:$B,2,FALSE),"未對應"))</f>
        <v/>
      </c>
      <c r="Z5">
        <f>IF($D5="","",IF(LEFT($D5,1)="4","銷貨","成本"))</f>
        <v/>
      </c>
      <c r="AA5">
        <f>IF($I5="","",IF($I5="LOCL","外部","關係企業"))</f>
        <v/>
      </c>
    </row>
    <row r="6">
      <c r="A6" t="inlineStr">
        <is>
          <t>TW</t>
        </is>
      </c>
      <c r="B6" t="inlineStr">
        <is>
          <t>2025</t>
        </is>
      </c>
      <c r="C6" t="inlineStr">
        <is>
          <t>USD</t>
        </is>
      </c>
      <c r="D6" t="inlineStr">
        <is>
          <t>4001001</t>
        </is>
      </c>
      <c r="E6" t="inlineStr">
        <is>
          <t>40</t>
        </is>
      </c>
      <c r="F6" t="inlineStr">
        <is>
          <t>0000</t>
        </is>
      </c>
      <c r="G6" t="inlineStr">
        <is>
          <t>S130</t>
        </is>
      </c>
      <c r="H6">
        <f>CONCATENATE(D6,"-",F6,"-",G6,"-",I6)</f>
        <v/>
      </c>
      <c r="I6" t="inlineStr">
        <is>
          <t>LOCL</t>
        </is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inlineStr">
        <is>
          <t>SALES TRADE-DOMESTIC</t>
        </is>
      </c>
      <c r="X6" t="n">
        <v>0</v>
      </c>
      <c r="Y6">
        <f>IF($H6="","",IFERROR(VLOOKUP($H6,代碼對照!$A:$B,2,FALSE),"未對應"))</f>
        <v/>
      </c>
      <c r="Z6">
        <f>IF($D6="","",IF(LEFT($D6,1)="4","銷貨","成本"))</f>
        <v/>
      </c>
      <c r="AA6">
        <f>IF($I6="","",IF($I6="LOCL","外部","關係企業"))</f>
        <v/>
      </c>
    </row>
    <row r="7">
      <c r="A7" t="inlineStr">
        <is>
          <t>TW</t>
        </is>
      </c>
      <c r="B7" t="inlineStr">
        <is>
          <t>2025</t>
        </is>
      </c>
      <c r="C7" t="inlineStr">
        <is>
          <t>USD</t>
        </is>
      </c>
      <c r="D7" t="inlineStr">
        <is>
          <t>4001001</t>
        </is>
      </c>
      <c r="E7" t="inlineStr">
        <is>
          <t>40</t>
        </is>
      </c>
      <c r="F7" t="inlineStr">
        <is>
          <t>0000</t>
        </is>
      </c>
      <c r="G7" t="inlineStr">
        <is>
          <t>T320</t>
        </is>
      </c>
      <c r="H7">
        <f>CONCATENATE(D7,"-",F7,"-",G7,"-",I7)</f>
        <v/>
      </c>
      <c r="I7" t="inlineStr">
        <is>
          <t>LOCL</t>
        </is>
      </c>
      <c r="J7" t="n">
        <v>0</v>
      </c>
      <c r="K7" t="n">
        <v>-17629.53</v>
      </c>
      <c r="L7" t="n">
        <v>-53644.78</v>
      </c>
      <c r="M7" t="n">
        <v>-74054.63</v>
      </c>
      <c r="N7" t="n">
        <v>-40260.96</v>
      </c>
      <c r="O7" t="n">
        <v>-59082.36</v>
      </c>
      <c r="P7" t="n">
        <v>-48984.58</v>
      </c>
      <c r="Q7" t="n">
        <v>-22408.66</v>
      </c>
      <c r="R7" t="n">
        <v>-19146.54</v>
      </c>
      <c r="S7" t="n">
        <v>-39817.62</v>
      </c>
      <c r="T7" t="n">
        <v>-41001.32</v>
      </c>
      <c r="U7" t="n">
        <v>-60485.77</v>
      </c>
      <c r="V7" t="n">
        <v>-79646.53999999999</v>
      </c>
      <c r="W7" t="inlineStr">
        <is>
          <t>SALES TRADE-DOMESTIC</t>
        </is>
      </c>
      <c r="X7" t="n">
        <v>-556163.29</v>
      </c>
      <c r="Y7">
        <f>IF($H7="","",IFERROR(VLOOKUP($H7,代碼對照!$A:$B,2,FALSE),"未對應"))</f>
        <v/>
      </c>
      <c r="Z7">
        <f>IF($D7="","",IF(LEFT($D7,1)="4","銷貨","成本"))</f>
        <v/>
      </c>
      <c r="AA7">
        <f>IF($I7="","",IF($I7="LOCL","外部","關係企業"))</f>
        <v/>
      </c>
    </row>
    <row r="8">
      <c r="A8" t="inlineStr">
        <is>
          <t>TW</t>
        </is>
      </c>
      <c r="B8" t="inlineStr">
        <is>
          <t>2025</t>
        </is>
      </c>
      <c r="C8" t="inlineStr">
        <is>
          <t>USD</t>
        </is>
      </c>
      <c r="D8" t="inlineStr">
        <is>
          <t>4001001</t>
        </is>
      </c>
      <c r="E8" t="inlineStr">
        <is>
          <t>40</t>
        </is>
      </c>
      <c r="F8" t="inlineStr">
        <is>
          <t>0000</t>
        </is>
      </c>
      <c r="G8" t="inlineStr">
        <is>
          <t>U210</t>
        </is>
      </c>
      <c r="H8">
        <f>CONCATENATE(D8,"-",F8,"-",G8,"-",I8)</f>
        <v/>
      </c>
      <c r="I8" t="inlineStr">
        <is>
          <t>LOCL</t>
        </is>
      </c>
      <c r="J8" t="n">
        <v>0</v>
      </c>
      <c r="K8" t="n">
        <v>-85635.22</v>
      </c>
      <c r="L8" t="n">
        <v>-131525.91</v>
      </c>
      <c r="M8" t="n">
        <v>-97227.42</v>
      </c>
      <c r="N8" t="n">
        <v>-88244.07000000001</v>
      </c>
      <c r="O8" t="n">
        <v>-131052.53</v>
      </c>
      <c r="P8" t="n">
        <v>-89738</v>
      </c>
      <c r="Q8" t="n">
        <v>-54506.71</v>
      </c>
      <c r="R8" t="n">
        <v>-140335.2</v>
      </c>
      <c r="S8" t="n">
        <v>-129785.28</v>
      </c>
      <c r="T8" t="n">
        <v>-139926.78</v>
      </c>
      <c r="U8" t="n">
        <v>-91207.61</v>
      </c>
      <c r="V8" t="n">
        <v>-115566.65</v>
      </c>
      <c r="W8" t="inlineStr">
        <is>
          <t>SALES TRADE-DOMESTIC</t>
        </is>
      </c>
      <c r="X8" t="n">
        <v>-1294751.38</v>
      </c>
      <c r="Y8">
        <f>IF($H8="","",IFERROR(VLOOKUP($H8,代碼對照!$A:$B,2,FALSE),"未對應"))</f>
        <v/>
      </c>
      <c r="Z8">
        <f>IF($D8="","",IF(LEFT($D8,1)="4","銷貨","成本"))</f>
        <v/>
      </c>
      <c r="AA8">
        <f>IF($I8="","",IF($I8="LOCL","外部","關係企業"))</f>
        <v/>
      </c>
    </row>
    <row r="9">
      <c r="A9" t="inlineStr">
        <is>
          <t>TW</t>
        </is>
      </c>
      <c r="B9" t="inlineStr">
        <is>
          <t>2025</t>
        </is>
      </c>
      <c r="C9" t="inlineStr">
        <is>
          <t>USD</t>
        </is>
      </c>
      <c r="D9" t="inlineStr">
        <is>
          <t>4001001</t>
        </is>
      </c>
      <c r="E9" t="inlineStr">
        <is>
          <t>40</t>
        </is>
      </c>
      <c r="F9" t="inlineStr">
        <is>
          <t>0000</t>
        </is>
      </c>
      <c r="G9" t="inlineStr">
        <is>
          <t>X410</t>
        </is>
      </c>
      <c r="H9">
        <f>CONCATENATE(D9,"-",F9,"-",G9,"-",I9)</f>
        <v/>
      </c>
      <c r="I9" t="inlineStr">
        <is>
          <t>LOCL</t>
        </is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inlineStr">
        <is>
          <t>SALES TRADE-DOMESTIC</t>
        </is>
      </c>
      <c r="X9" t="n">
        <v>0</v>
      </c>
      <c r="Y9">
        <f>IF($H9="","",IFERROR(VLOOKUP($H9,代碼對照!$A:$B,2,FALSE),"未對應"))</f>
        <v/>
      </c>
      <c r="Z9">
        <f>IF($D9="","",IF(LEFT($D9,1)="4","銷貨","成本"))</f>
        <v/>
      </c>
      <c r="AA9">
        <f>IF($I9="","",IF($I9="LOCL","外部","關係企業"))</f>
        <v/>
      </c>
    </row>
    <row r="10">
      <c r="A10" t="inlineStr">
        <is>
          <t>TW</t>
        </is>
      </c>
      <c r="B10" t="inlineStr">
        <is>
          <t>2025</t>
        </is>
      </c>
      <c r="C10" t="inlineStr">
        <is>
          <t>USD</t>
        </is>
      </c>
      <c r="D10" t="inlineStr">
        <is>
          <t>4095001</t>
        </is>
      </c>
      <c r="E10" t="inlineStr">
        <is>
          <t>40</t>
        </is>
      </c>
      <c r="F10" t="inlineStr">
        <is>
          <t>0000</t>
        </is>
      </c>
      <c r="G10" t="inlineStr">
        <is>
          <t>S120</t>
        </is>
      </c>
      <c r="H10">
        <f>CONCATENATE(D10,"-",F10,"-",G10,"-",I10)</f>
        <v/>
      </c>
      <c r="I10" t="inlineStr">
        <is>
          <t>IC01</t>
        </is>
      </c>
      <c r="J10" t="n">
        <v>0</v>
      </c>
      <c r="K10" t="n">
        <v>-58724.76</v>
      </c>
      <c r="L10" t="n">
        <v>-61021.99</v>
      </c>
      <c r="M10" t="n">
        <v>-32095.46</v>
      </c>
      <c r="N10" t="n">
        <v>0</v>
      </c>
      <c r="O10" t="n">
        <v>0</v>
      </c>
      <c r="P10" t="n">
        <v>0</v>
      </c>
      <c r="Q10" t="n">
        <v>-53419.81</v>
      </c>
      <c r="R10" t="n">
        <v>-20185.27</v>
      </c>
      <c r="S10" t="n">
        <v>-50562.99</v>
      </c>
      <c r="T10" t="n">
        <v>0</v>
      </c>
      <c r="U10" t="n">
        <v>-25422.74</v>
      </c>
      <c r="V10" t="n">
        <v>0</v>
      </c>
      <c r="W10" t="inlineStr">
        <is>
          <t>SALES INTRACO-RESALES</t>
        </is>
      </c>
      <c r="X10" t="n">
        <v>-301433.02</v>
      </c>
      <c r="Y10">
        <f>IF($H10="","",IFERROR(VLOOKUP($H10,代碼對照!$A:$B,2,FALSE),"未對應"))</f>
        <v/>
      </c>
      <c r="Z10">
        <f>IF($D10="","",IF(LEFT($D10,1)="4","銷貨","成本"))</f>
        <v/>
      </c>
      <c r="AA10">
        <f>IF($I10="","",IF($I10="LOCL","外部","關係企業"))</f>
        <v/>
      </c>
    </row>
    <row r="11">
      <c r="A11" t="inlineStr">
        <is>
          <t>TW</t>
        </is>
      </c>
      <c r="B11" t="inlineStr">
        <is>
          <t>2025</t>
        </is>
      </c>
      <c r="C11" t="inlineStr">
        <is>
          <t>USD</t>
        </is>
      </c>
      <c r="D11" t="inlineStr">
        <is>
          <t>4095001</t>
        </is>
      </c>
      <c r="E11" t="inlineStr">
        <is>
          <t>40</t>
        </is>
      </c>
      <c r="F11" t="inlineStr">
        <is>
          <t>0000</t>
        </is>
      </c>
      <c r="G11" t="inlineStr">
        <is>
          <t>S120</t>
        </is>
      </c>
      <c r="H11">
        <f>CONCATENATE(D11,"-",F11,"-",G11,"-",I11)</f>
        <v/>
      </c>
      <c r="I11" t="inlineStr">
        <is>
          <t>IC02</t>
        </is>
      </c>
      <c r="J11" t="n">
        <v>0</v>
      </c>
      <c r="K11" t="n">
        <v>-54994.54</v>
      </c>
      <c r="L11" t="n">
        <v>-59792.64</v>
      </c>
      <c r="M11" t="n">
        <v>-36135.04</v>
      </c>
      <c r="N11" t="n">
        <v>-18200.83</v>
      </c>
      <c r="O11" t="n">
        <v>0</v>
      </c>
      <c r="P11" t="n">
        <v>0</v>
      </c>
      <c r="Q11" t="n">
        <v>-20469.92</v>
      </c>
      <c r="R11" t="n">
        <v>0</v>
      </c>
      <c r="S11" t="n">
        <v>0</v>
      </c>
      <c r="T11" t="n">
        <v>-65766.14999999999</v>
      </c>
      <c r="U11" t="n">
        <v>0</v>
      </c>
      <c r="V11" t="n">
        <v>-26419.06</v>
      </c>
      <c r="W11" t="inlineStr">
        <is>
          <t>SALES INTRACO-RESALES</t>
        </is>
      </c>
      <c r="X11" t="n">
        <v>-281778.18</v>
      </c>
      <c r="Y11">
        <f>IF($H11="","",IFERROR(VLOOKUP($H11,代碼對照!$A:$B,2,FALSE),"未對應"))</f>
        <v/>
      </c>
      <c r="Z11">
        <f>IF($D11="","",IF(LEFT($D11,1)="4","銷貨","成本"))</f>
        <v/>
      </c>
      <c r="AA11">
        <f>IF($I11="","",IF($I11="LOCL","外部","關係企業"))</f>
        <v/>
      </c>
    </row>
    <row r="12">
      <c r="A12" t="inlineStr">
        <is>
          <t>TW</t>
        </is>
      </c>
      <c r="B12" t="inlineStr">
        <is>
          <t>2025</t>
        </is>
      </c>
      <c r="C12" t="inlineStr">
        <is>
          <t>USD</t>
        </is>
      </c>
      <c r="D12" t="inlineStr">
        <is>
          <t>4095001</t>
        </is>
      </c>
      <c r="E12" t="inlineStr">
        <is>
          <t>40</t>
        </is>
      </c>
      <c r="F12" t="inlineStr">
        <is>
          <t>0000</t>
        </is>
      </c>
      <c r="G12" t="inlineStr">
        <is>
          <t>S120</t>
        </is>
      </c>
      <c r="H12">
        <f>CONCATENATE(D12,"-",F12,"-",G12,"-",I12)</f>
        <v/>
      </c>
      <c r="I12" t="inlineStr">
        <is>
          <t>IC05</t>
        </is>
      </c>
      <c r="J12" t="n">
        <v>0</v>
      </c>
      <c r="K12" t="n">
        <v>0</v>
      </c>
      <c r="L12" t="n">
        <v>0</v>
      </c>
      <c r="M12" t="n">
        <v>0</v>
      </c>
      <c r="N12" t="n">
        <v>-25113.08</v>
      </c>
      <c r="O12" t="n">
        <v>0</v>
      </c>
      <c r="P12" t="n">
        <v>0</v>
      </c>
      <c r="Q12" t="n">
        <v>-55352.01</v>
      </c>
      <c r="R12" t="n">
        <v>-60428.24</v>
      </c>
      <c r="S12" t="n">
        <v>-52877.52</v>
      </c>
      <c r="T12" t="n">
        <v>0</v>
      </c>
      <c r="U12" t="n">
        <v>-68924.21000000001</v>
      </c>
      <c r="V12" t="n">
        <v>-29174.51</v>
      </c>
      <c r="W12" t="inlineStr">
        <is>
          <t>SALES INTRACO-RESALES</t>
        </is>
      </c>
      <c r="X12" t="n">
        <v>-291869.57</v>
      </c>
      <c r="Y12">
        <f>IF($H12="","",IFERROR(VLOOKUP($H12,代碼對照!$A:$B,2,FALSE),"未對應"))</f>
        <v/>
      </c>
      <c r="Z12">
        <f>IF($D12="","",IF(LEFT($D12,1)="4","銷貨","成本"))</f>
        <v/>
      </c>
      <c r="AA12">
        <f>IF($I12="","",IF($I12="LOCL","外部","關係企業"))</f>
        <v/>
      </c>
    </row>
    <row r="13">
      <c r="A13" t="inlineStr">
        <is>
          <t>TW</t>
        </is>
      </c>
      <c r="B13" t="inlineStr">
        <is>
          <t>2025</t>
        </is>
      </c>
      <c r="C13" t="inlineStr">
        <is>
          <t>USD</t>
        </is>
      </c>
      <c r="D13" t="inlineStr">
        <is>
          <t>4095001</t>
        </is>
      </c>
      <c r="E13" t="inlineStr">
        <is>
          <t>40</t>
        </is>
      </c>
      <c r="F13" t="inlineStr">
        <is>
          <t>0000</t>
        </is>
      </c>
      <c r="G13" t="inlineStr">
        <is>
          <t>U210</t>
        </is>
      </c>
      <c r="H13">
        <f>CONCATENATE(D13,"-",F13,"-",G13,"-",I13)</f>
        <v/>
      </c>
      <c r="I13" t="inlineStr">
        <is>
          <t>IC02</t>
        </is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-29649.5</v>
      </c>
      <c r="P13" t="n">
        <v>-63101.74</v>
      </c>
      <c r="Q13" t="n">
        <v>-34385.86</v>
      </c>
      <c r="R13" t="n">
        <v>0</v>
      </c>
      <c r="S13" t="n">
        <v>-52261.82</v>
      </c>
      <c r="T13" t="n">
        <v>0</v>
      </c>
      <c r="U13" t="n">
        <v>0</v>
      </c>
      <c r="V13" t="n">
        <v>-69523.67</v>
      </c>
      <c r="W13" t="inlineStr">
        <is>
          <t>SALES INTRACO-RESALES</t>
        </is>
      </c>
      <c r="X13" t="n">
        <v>-248922.59</v>
      </c>
      <c r="Y13">
        <f>IF($H13="","",IFERROR(VLOOKUP($H13,代碼對照!$A:$B,2,FALSE),"未對應"))</f>
        <v/>
      </c>
      <c r="Z13">
        <f>IF($D13="","",IF(LEFT($D13,1)="4","銷貨","成本"))</f>
        <v/>
      </c>
      <c r="AA13">
        <f>IF($I13="","",IF($I13="LOCL","外部","關係企業"))</f>
        <v/>
      </c>
    </row>
    <row r="14">
      <c r="A14" t="inlineStr">
        <is>
          <t>TW</t>
        </is>
      </c>
      <c r="B14" t="inlineStr">
        <is>
          <t>2025</t>
        </is>
      </c>
      <c r="C14" t="inlineStr">
        <is>
          <t>USD</t>
        </is>
      </c>
      <c r="D14" t="inlineStr">
        <is>
          <t>4095001</t>
        </is>
      </c>
      <c r="E14" t="inlineStr">
        <is>
          <t>40</t>
        </is>
      </c>
      <c r="F14" t="inlineStr">
        <is>
          <t>0000</t>
        </is>
      </c>
      <c r="G14" t="inlineStr">
        <is>
          <t>U210</t>
        </is>
      </c>
      <c r="H14">
        <f>CONCATENATE(D14,"-",F14,"-",G14,"-",I14)</f>
        <v/>
      </c>
      <c r="I14" t="inlineStr">
        <is>
          <t>IC05</t>
        </is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inlineStr">
        <is>
          <t>SALES INTRACO-RESALES</t>
        </is>
      </c>
      <c r="X14" t="n">
        <v>0</v>
      </c>
      <c r="Y14">
        <f>IF($H14="","",IFERROR(VLOOKUP($H14,代碼對照!$A:$B,2,FALSE),"未對應"))</f>
        <v/>
      </c>
      <c r="Z14">
        <f>IF($D14="","",IF(LEFT($D14,1)="4","銷貨","成本"))</f>
        <v/>
      </c>
      <c r="AA14">
        <f>IF($I14="","",IF($I14="LOCL","外部","關係企業"))</f>
        <v/>
      </c>
    </row>
    <row r="15">
      <c r="A15" t="inlineStr">
        <is>
          <t>TW</t>
        </is>
      </c>
      <c r="B15" t="inlineStr">
        <is>
          <t>2025</t>
        </is>
      </c>
      <c r="C15" t="inlineStr">
        <is>
          <t>USD</t>
        </is>
      </c>
      <c r="D15" t="inlineStr">
        <is>
          <t>4101001</t>
        </is>
      </c>
      <c r="E15" t="inlineStr">
        <is>
          <t>41</t>
        </is>
      </c>
      <c r="F15" t="inlineStr">
        <is>
          <t>0000</t>
        </is>
      </c>
      <c r="G15" t="inlineStr">
        <is>
          <t>C310</t>
        </is>
      </c>
      <c r="H15">
        <f>CONCATENATE(D15,"-",F15,"-",G15,"-",I15)</f>
        <v/>
      </c>
      <c r="I15" t="inlineStr">
        <is>
          <t>LOCL</t>
        </is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inlineStr">
        <is>
          <t>RET/ALW-TRADE</t>
        </is>
      </c>
      <c r="X15" t="n">
        <v>0</v>
      </c>
      <c r="Y15">
        <f>IF($H15="","",IFERROR(VLOOKUP($H15,代碼對照!$A:$B,2,FALSE),"未對應"))</f>
        <v/>
      </c>
      <c r="Z15">
        <f>IF($D15="","",IF(LEFT($D15,1)="4","銷貨","成本"))</f>
        <v/>
      </c>
      <c r="AA15">
        <f>IF($I15="","",IF($I15="LOCL","外部","關係企業"))</f>
        <v/>
      </c>
    </row>
    <row r="16">
      <c r="A16" t="inlineStr">
        <is>
          <t>TW</t>
        </is>
      </c>
      <c r="B16" t="inlineStr">
        <is>
          <t>2025</t>
        </is>
      </c>
      <c r="C16" t="inlineStr">
        <is>
          <t>USD</t>
        </is>
      </c>
      <c r="D16" t="inlineStr">
        <is>
          <t>4101001</t>
        </is>
      </c>
      <c r="E16" t="inlineStr">
        <is>
          <t>41</t>
        </is>
      </c>
      <c r="F16" t="inlineStr">
        <is>
          <t>0000</t>
        </is>
      </c>
      <c r="G16" t="inlineStr">
        <is>
          <t>R330</t>
        </is>
      </c>
      <c r="H16">
        <f>CONCATENATE(D16,"-",F16,"-",G16,"-",I16)</f>
        <v/>
      </c>
      <c r="I16" t="inlineStr">
        <is>
          <t>LOCL</t>
        </is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6028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inlineStr">
        <is>
          <t>RET/ALW-TRADE</t>
        </is>
      </c>
      <c r="X16" t="n">
        <v>6028</v>
      </c>
      <c r="Y16">
        <f>IF($H16="","",IFERROR(VLOOKUP($H16,代碼對照!$A:$B,2,FALSE),"未對應"))</f>
        <v/>
      </c>
      <c r="Z16">
        <f>IF($D16="","",IF(LEFT($D16,1)="4","銷貨","成本"))</f>
        <v/>
      </c>
      <c r="AA16">
        <f>IF($I16="","",IF($I16="LOCL","外部","關係企業"))</f>
        <v/>
      </c>
    </row>
    <row r="17">
      <c r="A17" t="inlineStr">
        <is>
          <t>TW</t>
        </is>
      </c>
      <c r="B17" t="inlineStr">
        <is>
          <t>2025</t>
        </is>
      </c>
      <c r="C17" t="inlineStr">
        <is>
          <t>USD</t>
        </is>
      </c>
      <c r="D17" t="inlineStr">
        <is>
          <t>4101001</t>
        </is>
      </c>
      <c r="E17" t="inlineStr">
        <is>
          <t>41</t>
        </is>
      </c>
      <c r="F17" t="inlineStr">
        <is>
          <t>0000</t>
        </is>
      </c>
      <c r="G17" t="inlineStr">
        <is>
          <t>S110</t>
        </is>
      </c>
      <c r="H17">
        <f>CONCATENATE(D17,"-",F17,"-",G17,"-",I17)</f>
        <v/>
      </c>
      <c r="I17" t="inlineStr">
        <is>
          <t>LOCL</t>
        </is>
      </c>
      <c r="J17" t="n">
        <v>0</v>
      </c>
      <c r="K17" t="n">
        <v>0</v>
      </c>
      <c r="L17" t="n">
        <v>0</v>
      </c>
      <c r="M17" t="n">
        <v>3705.28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inlineStr">
        <is>
          <t>RET/ALW-TRADE</t>
        </is>
      </c>
      <c r="X17" t="n">
        <v>3705.28</v>
      </c>
      <c r="Y17">
        <f>IF($H17="","",IFERROR(VLOOKUP($H17,代碼對照!$A:$B,2,FALSE),"未對應"))</f>
        <v/>
      </c>
      <c r="Z17">
        <f>IF($D17="","",IF(LEFT($D17,1)="4","銷貨","成本"))</f>
        <v/>
      </c>
      <c r="AA17">
        <f>IF($I17="","",IF($I17="LOCL","外部","關係企業"))</f>
        <v/>
      </c>
    </row>
    <row r="18">
      <c r="A18" t="inlineStr">
        <is>
          <t>TW</t>
        </is>
      </c>
      <c r="B18" t="inlineStr">
        <is>
          <t>2025</t>
        </is>
      </c>
      <c r="C18" t="inlineStr">
        <is>
          <t>USD</t>
        </is>
      </c>
      <c r="D18" t="inlineStr">
        <is>
          <t>4101001</t>
        </is>
      </c>
      <c r="E18" t="inlineStr">
        <is>
          <t>41</t>
        </is>
      </c>
      <c r="F18" t="inlineStr">
        <is>
          <t>0000</t>
        </is>
      </c>
      <c r="G18" t="inlineStr">
        <is>
          <t>U210</t>
        </is>
      </c>
      <c r="H18">
        <f>CONCATENATE(D18,"-",F18,"-",G18,"-",I18)</f>
        <v/>
      </c>
      <c r="I18" t="inlineStr">
        <is>
          <t>LOCL</t>
        </is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inlineStr">
        <is>
          <t>RET/ALW-TRADE</t>
        </is>
      </c>
      <c r="X18" t="n">
        <v>0</v>
      </c>
      <c r="Y18">
        <f>IF($H18="","",IFERROR(VLOOKUP($H18,代碼對照!$A:$B,2,FALSE),"未對應"))</f>
        <v/>
      </c>
      <c r="Z18">
        <f>IF($D18="","",IF(LEFT($D18,1)="4","銷貨","成本"))</f>
        <v/>
      </c>
      <c r="AA18">
        <f>IF($I18="","",IF($I18="LOCL","外部","關係企業"))</f>
        <v/>
      </c>
    </row>
    <row r="19">
      <c r="A19" t="inlineStr">
        <is>
          <t>TW</t>
        </is>
      </c>
      <c r="B19" t="inlineStr">
        <is>
          <t>2025</t>
        </is>
      </c>
      <c r="C19" t="inlineStr">
        <is>
          <t>USD</t>
        </is>
      </c>
      <c r="D19" t="inlineStr">
        <is>
          <t>5001101</t>
        </is>
      </c>
      <c r="E19" t="inlineStr">
        <is>
          <t>50</t>
        </is>
      </c>
      <c r="F19" t="inlineStr">
        <is>
          <t>0000</t>
        </is>
      </c>
      <c r="G19" t="inlineStr">
        <is>
          <t>C310</t>
        </is>
      </c>
      <c r="H19">
        <f>CONCATENATE(D19,"-",F19,"-",G19,"-",I19)</f>
        <v/>
      </c>
      <c r="I19" t="inlineStr">
        <is>
          <t>LOCL</t>
        </is>
      </c>
      <c r="J19" t="n">
        <v>0</v>
      </c>
      <c r="K19" t="n">
        <v>117559.63</v>
      </c>
      <c r="L19" t="n">
        <v>120751.62</v>
      </c>
      <c r="M19" t="n">
        <v>104072.76</v>
      </c>
      <c r="N19" t="n">
        <v>98420.31</v>
      </c>
      <c r="O19" t="n">
        <v>93624.58</v>
      </c>
      <c r="P19" t="n">
        <v>109363</v>
      </c>
      <c r="Q19" t="n">
        <v>96962.94</v>
      </c>
      <c r="R19" t="n">
        <v>107536.2</v>
      </c>
      <c r="S19" t="n">
        <v>100350.59</v>
      </c>
      <c r="T19" t="n">
        <v>105301.76</v>
      </c>
      <c r="U19" t="n">
        <v>101812.1</v>
      </c>
      <c r="V19" t="n">
        <v>115189.02</v>
      </c>
      <c r="W19" t="inlineStr">
        <is>
          <t>CGS TRADE-DOM MATERIAL</t>
        </is>
      </c>
      <c r="X19" t="n">
        <v>1270944.51</v>
      </c>
      <c r="Y19">
        <f>IF($H19="","",IFERROR(VLOOKUP($H19,代碼對照!$A:$B,2,FALSE),"未對應"))</f>
        <v/>
      </c>
      <c r="Z19">
        <f>IF($D19="","",IF(LEFT($D19,1)="4","銷貨","成本"))</f>
        <v/>
      </c>
      <c r="AA19">
        <f>IF($I19="","",IF($I19="LOCL","外部","關係企業"))</f>
        <v/>
      </c>
    </row>
    <row r="20">
      <c r="A20" t="inlineStr">
        <is>
          <t>TW</t>
        </is>
      </c>
      <c r="B20" t="inlineStr">
        <is>
          <t>2025</t>
        </is>
      </c>
      <c r="C20" t="inlineStr">
        <is>
          <t>USD</t>
        </is>
      </c>
      <c r="D20" t="inlineStr">
        <is>
          <t>5001101</t>
        </is>
      </c>
      <c r="E20" t="inlineStr">
        <is>
          <t>50</t>
        </is>
      </c>
      <c r="F20" t="inlineStr">
        <is>
          <t>0000</t>
        </is>
      </c>
      <c r="G20" t="inlineStr">
        <is>
          <t>R330</t>
        </is>
      </c>
      <c r="H20">
        <f>CONCATENATE(D20,"-",F20,"-",G20,"-",I20)</f>
        <v/>
      </c>
      <c r="I20" t="inlineStr">
        <is>
          <t>LOCL</t>
        </is>
      </c>
      <c r="J20" t="n">
        <v>0</v>
      </c>
      <c r="K20" t="n">
        <v>92254.99000000001</v>
      </c>
      <c r="L20" t="n">
        <v>75258.02</v>
      </c>
      <c r="M20" t="n">
        <v>109283.16</v>
      </c>
      <c r="N20" t="n">
        <v>71716.89</v>
      </c>
      <c r="O20" t="n">
        <v>94892.08</v>
      </c>
      <c r="P20" t="n">
        <v>77637.28</v>
      </c>
      <c r="Q20" t="n">
        <v>62554.53</v>
      </c>
      <c r="R20" t="n">
        <v>82876.09</v>
      </c>
      <c r="S20" t="n">
        <v>81380.53999999999</v>
      </c>
      <c r="T20" t="n">
        <v>66148.99000000001</v>
      </c>
      <c r="U20" t="n">
        <v>79522.39999999999</v>
      </c>
      <c r="V20" t="n">
        <v>57442.37</v>
      </c>
      <c r="W20" t="inlineStr">
        <is>
          <t>CGS TRADE-DOM MATERIAL</t>
        </is>
      </c>
      <c r="X20" t="n">
        <v>950967.34</v>
      </c>
      <c r="Y20">
        <f>IF($H20="","",IFERROR(VLOOKUP($H20,代碼對照!$A:$B,2,FALSE),"未對應"))</f>
        <v/>
      </c>
      <c r="Z20">
        <f>IF($D20="","",IF(LEFT($D20,1)="4","銷貨","成本"))</f>
        <v/>
      </c>
      <c r="AA20">
        <f>IF($I20="","",IF($I20="LOCL","外部","關係企業"))</f>
        <v/>
      </c>
    </row>
    <row r="21">
      <c r="A21" t="inlineStr">
        <is>
          <t>TW</t>
        </is>
      </c>
      <c r="B21" t="inlineStr">
        <is>
          <t>2025</t>
        </is>
      </c>
      <c r="C21" t="inlineStr">
        <is>
          <t>USD</t>
        </is>
      </c>
      <c r="D21" t="inlineStr">
        <is>
          <t>5001101</t>
        </is>
      </c>
      <c r="E21" t="inlineStr">
        <is>
          <t>50</t>
        </is>
      </c>
      <c r="F21" t="inlineStr">
        <is>
          <t>0000</t>
        </is>
      </c>
      <c r="G21" t="inlineStr">
        <is>
          <t>S110</t>
        </is>
      </c>
      <c r="H21">
        <f>CONCATENATE(D21,"-",F21,"-",G21,"-",I21)</f>
        <v/>
      </c>
      <c r="I21" t="inlineStr">
        <is>
          <t>LOCL</t>
        </is>
      </c>
      <c r="J21" t="n">
        <v>0</v>
      </c>
      <c r="K21" t="n">
        <v>93283.50999999999</v>
      </c>
      <c r="L21" t="n">
        <v>106609.7</v>
      </c>
      <c r="M21" t="n">
        <v>91061.67</v>
      </c>
      <c r="N21" t="n">
        <v>92580.78</v>
      </c>
      <c r="O21" t="n">
        <v>96685.56</v>
      </c>
      <c r="P21" t="n">
        <v>78505.75</v>
      </c>
      <c r="Q21" t="n">
        <v>99414.56</v>
      </c>
      <c r="R21" t="n">
        <v>91108.71000000001</v>
      </c>
      <c r="S21" t="n">
        <v>88907.81</v>
      </c>
      <c r="T21" t="n">
        <v>102141.82</v>
      </c>
      <c r="U21" t="n">
        <v>74599.37</v>
      </c>
      <c r="V21" t="n">
        <v>68666.24000000001</v>
      </c>
      <c r="W21" t="inlineStr">
        <is>
          <t>CGS TRADE-DOM MATERIAL</t>
        </is>
      </c>
      <c r="X21" t="n">
        <v>1083565.48</v>
      </c>
      <c r="Y21">
        <f>IF($H21="","",IFERROR(VLOOKUP($H21,代碼對照!$A:$B,2,FALSE),"未對應"))</f>
        <v/>
      </c>
      <c r="Z21">
        <f>IF($D21="","",IF(LEFT($D21,1)="4","銷貨","成本"))</f>
        <v/>
      </c>
      <c r="AA21">
        <f>IF($I21="","",IF($I21="LOCL","外部","關係企業"))</f>
        <v/>
      </c>
    </row>
    <row r="22">
      <c r="A22" t="inlineStr">
        <is>
          <t>TW</t>
        </is>
      </c>
      <c r="B22" t="inlineStr">
        <is>
          <t>2025</t>
        </is>
      </c>
      <c r="C22" t="inlineStr">
        <is>
          <t>USD</t>
        </is>
      </c>
      <c r="D22" t="inlineStr">
        <is>
          <t>5001101</t>
        </is>
      </c>
      <c r="E22" t="inlineStr">
        <is>
          <t>50</t>
        </is>
      </c>
      <c r="F22" t="inlineStr">
        <is>
          <t>0000</t>
        </is>
      </c>
      <c r="G22" t="inlineStr">
        <is>
          <t>S120</t>
        </is>
      </c>
      <c r="H22">
        <f>CONCATENATE(D22,"-",F22,"-",G22,"-",I22)</f>
        <v/>
      </c>
      <c r="I22" t="inlineStr">
        <is>
          <t>LOCL</t>
        </is>
      </c>
      <c r="J22" t="n">
        <v>0</v>
      </c>
      <c r="K22" t="n">
        <v>123551.15</v>
      </c>
      <c r="L22" t="n">
        <v>104366.53</v>
      </c>
      <c r="M22" t="n">
        <v>131265.03</v>
      </c>
      <c r="N22" t="n">
        <v>125020.65</v>
      </c>
      <c r="O22" t="n">
        <v>109115.18</v>
      </c>
      <c r="P22" t="n">
        <v>141271.56</v>
      </c>
      <c r="Q22" t="n">
        <v>123821.04</v>
      </c>
      <c r="R22" t="n">
        <v>150918.71</v>
      </c>
      <c r="S22" t="n">
        <v>116430.14</v>
      </c>
      <c r="T22" t="n">
        <v>112933.86</v>
      </c>
      <c r="U22" t="n">
        <v>114822.18</v>
      </c>
      <c r="V22" t="n">
        <v>99447.41</v>
      </c>
      <c r="W22" t="inlineStr">
        <is>
          <t>CGS TRADE-DOM MATERIAL</t>
        </is>
      </c>
      <c r="X22" t="n">
        <v>1452963.44</v>
      </c>
      <c r="Y22">
        <f>IF($H22="","",IFERROR(VLOOKUP($H22,代碼對照!$A:$B,2,FALSE),"未對應"))</f>
        <v/>
      </c>
      <c r="Z22">
        <f>IF($D22="","",IF(LEFT($D22,1)="4","銷貨","成本"))</f>
        <v/>
      </c>
      <c r="AA22">
        <f>IF($I22="","",IF($I22="LOCL","外部","關係企業"))</f>
        <v/>
      </c>
    </row>
    <row r="23">
      <c r="A23" t="inlineStr">
        <is>
          <t>TW</t>
        </is>
      </c>
      <c r="B23" t="inlineStr">
        <is>
          <t>2025</t>
        </is>
      </c>
      <c r="C23" t="inlineStr">
        <is>
          <t>USD</t>
        </is>
      </c>
      <c r="D23" t="inlineStr">
        <is>
          <t>5001101</t>
        </is>
      </c>
      <c r="E23" t="inlineStr">
        <is>
          <t>50</t>
        </is>
      </c>
      <c r="F23" t="inlineStr">
        <is>
          <t>0000</t>
        </is>
      </c>
      <c r="G23" t="inlineStr">
        <is>
          <t>U210</t>
        </is>
      </c>
      <c r="H23">
        <f>CONCATENATE(D23,"-",F23,"-",G23,"-",I23)</f>
        <v/>
      </c>
      <c r="I23" t="inlineStr">
        <is>
          <t>LOCL</t>
        </is>
      </c>
      <c r="J23" t="n">
        <v>0</v>
      </c>
      <c r="K23" t="n">
        <v>41968.73</v>
      </c>
      <c r="L23" t="n">
        <v>69504.28999999999</v>
      </c>
      <c r="M23" t="n">
        <v>49582.7</v>
      </c>
      <c r="N23" t="n">
        <v>44771.99</v>
      </c>
      <c r="O23" t="n">
        <v>61977.52</v>
      </c>
      <c r="P23" t="n">
        <v>43142.13</v>
      </c>
      <c r="Q23" t="n">
        <v>24854.89</v>
      </c>
      <c r="R23" t="n">
        <v>69690.14999999999</v>
      </c>
      <c r="S23" t="n">
        <v>69339.34</v>
      </c>
      <c r="T23" t="n">
        <v>66249.67</v>
      </c>
      <c r="U23" t="n">
        <v>48499.53</v>
      </c>
      <c r="V23" t="n">
        <v>63292.81</v>
      </c>
      <c r="W23" t="inlineStr">
        <is>
          <t>CGS TRADE-DOM MATERIAL</t>
        </is>
      </c>
      <c r="X23" t="n">
        <v>652873.75</v>
      </c>
      <c r="Y23">
        <f>IF($H23="","",IFERROR(VLOOKUP($H23,代碼對照!$A:$B,2,FALSE),"未對應"))</f>
        <v/>
      </c>
      <c r="Z23">
        <f>IF($D23="","",IF(LEFT($D23,1)="4","銷貨","成本"))</f>
        <v/>
      </c>
      <c r="AA23">
        <f>IF($I23="","",IF($I23="LOCL","外部","關係企業"))</f>
        <v/>
      </c>
    </row>
    <row r="24">
      <c r="A24" t="inlineStr">
        <is>
          <t>TW</t>
        </is>
      </c>
      <c r="B24" t="inlineStr">
        <is>
          <t>2025</t>
        </is>
      </c>
      <c r="C24" t="inlineStr">
        <is>
          <t>USD</t>
        </is>
      </c>
      <c r="D24" t="inlineStr">
        <is>
          <t>5001101</t>
        </is>
      </c>
      <c r="E24" t="inlineStr">
        <is>
          <t>50</t>
        </is>
      </c>
      <c r="F24" t="inlineStr">
        <is>
          <t>0000</t>
        </is>
      </c>
      <c r="G24" t="inlineStr">
        <is>
          <t>X410</t>
        </is>
      </c>
      <c r="H24">
        <f>CONCATENATE(D24,"-",F24,"-",G24,"-",I24)</f>
        <v/>
      </c>
      <c r="I24" t="inlineStr">
        <is>
          <t>LOCL</t>
        </is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inlineStr">
        <is>
          <t>CGS TRADE-DOM MATERIAL</t>
        </is>
      </c>
      <c r="X24" t="n">
        <v>0</v>
      </c>
      <c r="Y24">
        <f>IF($H24="","",IFERROR(VLOOKUP($H24,代碼對照!$A:$B,2,FALSE),"未對應"))</f>
        <v/>
      </c>
      <c r="Z24">
        <f>IF($D24="","",IF(LEFT($D24,1)="4","銷貨","成本"))</f>
        <v/>
      </c>
      <c r="AA24">
        <f>IF($I24="","",IF($I24="LOCL","外部","關係企業"))</f>
        <v/>
      </c>
    </row>
    <row r="25">
      <c r="A25" t="inlineStr">
        <is>
          <t>TW</t>
        </is>
      </c>
      <c r="B25" t="inlineStr">
        <is>
          <t>2025</t>
        </is>
      </c>
      <c r="C25" t="inlineStr">
        <is>
          <t>USD</t>
        </is>
      </c>
      <c r="D25" t="inlineStr">
        <is>
          <t>5001121</t>
        </is>
      </c>
      <c r="E25" t="inlineStr">
        <is>
          <t>50</t>
        </is>
      </c>
      <c r="F25" t="inlineStr">
        <is>
          <t>0000</t>
        </is>
      </c>
      <c r="G25" t="inlineStr">
        <is>
          <t>C310</t>
        </is>
      </c>
      <c r="H25">
        <f>CONCATENATE(D25,"-",F25,"-",G25,"-",I25)</f>
        <v/>
      </c>
      <c r="I25" t="inlineStr">
        <is>
          <t>LOCL</t>
        </is>
      </c>
      <c r="J25" t="n">
        <v>0</v>
      </c>
      <c r="K25" t="n">
        <v>42849.02</v>
      </c>
      <c r="L25" t="n">
        <v>38581.34</v>
      </c>
      <c r="M25" t="n">
        <v>37758.09</v>
      </c>
      <c r="N25" t="n">
        <v>35939.55</v>
      </c>
      <c r="O25" t="n">
        <v>43078.02</v>
      </c>
      <c r="P25" t="n">
        <v>41367.15</v>
      </c>
      <c r="Q25" t="n">
        <v>45912.28</v>
      </c>
      <c r="R25" t="n">
        <v>44061.58</v>
      </c>
      <c r="S25" t="n">
        <v>39003.7</v>
      </c>
      <c r="T25" t="n">
        <v>39700.51</v>
      </c>
      <c r="U25" t="n">
        <v>39118.56</v>
      </c>
      <c r="V25" t="n">
        <v>35181.76</v>
      </c>
      <c r="W25" t="inlineStr">
        <is>
          <t>CGS TRADE-DOM LABOR</t>
        </is>
      </c>
      <c r="X25" t="n">
        <v>482551.56</v>
      </c>
      <c r="Y25">
        <f>IF($H25="","",IFERROR(VLOOKUP($H25,代碼對照!$A:$B,2,FALSE),"未對應"))</f>
        <v/>
      </c>
      <c r="Z25">
        <f>IF($D25="","",IF(LEFT($D25,1)="4","銷貨","成本"))</f>
        <v/>
      </c>
      <c r="AA25">
        <f>IF($I25="","",IF($I25="LOCL","外部","關係企業"))</f>
        <v/>
      </c>
    </row>
    <row r="26">
      <c r="A26" t="inlineStr">
        <is>
          <t>TW</t>
        </is>
      </c>
      <c r="B26" t="inlineStr">
        <is>
          <t>2025</t>
        </is>
      </c>
      <c r="C26" t="inlineStr">
        <is>
          <t>USD</t>
        </is>
      </c>
      <c r="D26" t="inlineStr">
        <is>
          <t>5001121</t>
        </is>
      </c>
      <c r="E26" t="inlineStr">
        <is>
          <t>50</t>
        </is>
      </c>
      <c r="F26" t="inlineStr">
        <is>
          <t>0000</t>
        </is>
      </c>
      <c r="G26" t="inlineStr">
        <is>
          <t>R330</t>
        </is>
      </c>
      <c r="H26">
        <f>CONCATENATE(D26,"-",F26,"-",G26,"-",I26)</f>
        <v/>
      </c>
      <c r="I26" t="inlineStr">
        <is>
          <t>LOCL</t>
        </is>
      </c>
      <c r="J26" t="n">
        <v>0</v>
      </c>
      <c r="K26" t="n">
        <v>158208.21</v>
      </c>
      <c r="L26" t="n">
        <v>102332.33</v>
      </c>
      <c r="M26" t="n">
        <v>166032.82</v>
      </c>
      <c r="N26" t="n">
        <v>109654.57</v>
      </c>
      <c r="O26" t="n">
        <v>146211.53</v>
      </c>
      <c r="P26" t="n">
        <v>108038.46</v>
      </c>
      <c r="Q26" t="n">
        <v>107682.37</v>
      </c>
      <c r="R26" t="n">
        <v>146322.03</v>
      </c>
      <c r="S26" t="n">
        <v>115254.91</v>
      </c>
      <c r="T26" t="n">
        <v>94356.50999999999</v>
      </c>
      <c r="U26" t="n">
        <v>145079.38</v>
      </c>
      <c r="V26" t="n">
        <v>94723.05</v>
      </c>
      <c r="W26" t="inlineStr">
        <is>
          <t>CGS TRADE-DOM LABOR</t>
        </is>
      </c>
      <c r="X26" t="n">
        <v>1493896.17</v>
      </c>
      <c r="Y26">
        <f>IF($H26="","",IFERROR(VLOOKUP($H26,代碼對照!$A:$B,2,FALSE),"未對應"))</f>
        <v/>
      </c>
      <c r="Z26">
        <f>IF($D26="","",IF(LEFT($D26,1)="4","銷貨","成本"))</f>
        <v/>
      </c>
      <c r="AA26">
        <f>IF($I26="","",IF($I26="LOCL","外部","關係企業"))</f>
        <v/>
      </c>
    </row>
    <row r="27">
      <c r="A27" t="inlineStr">
        <is>
          <t>TW</t>
        </is>
      </c>
      <c r="B27" t="inlineStr">
        <is>
          <t>2025</t>
        </is>
      </c>
      <c r="C27" t="inlineStr">
        <is>
          <t>USD</t>
        </is>
      </c>
      <c r="D27" t="inlineStr">
        <is>
          <t>5001121</t>
        </is>
      </c>
      <c r="E27" t="inlineStr">
        <is>
          <t>50</t>
        </is>
      </c>
      <c r="F27" t="inlineStr">
        <is>
          <t>0000</t>
        </is>
      </c>
      <c r="G27" t="inlineStr">
        <is>
          <t>S110</t>
        </is>
      </c>
      <c r="H27">
        <f>CONCATENATE(D27,"-",F27,"-",G27,"-",I27)</f>
        <v/>
      </c>
      <c r="I27" t="inlineStr">
        <is>
          <t>LOCL</t>
        </is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inlineStr">
        <is>
          <t>CGS TRADE-DOM LABOR</t>
        </is>
      </c>
      <c r="X27" t="n">
        <v>0</v>
      </c>
      <c r="Y27">
        <f>IF($H27="","",IFERROR(VLOOKUP($H27,代碼對照!$A:$B,2,FALSE),"未對應"))</f>
        <v/>
      </c>
      <c r="Z27">
        <f>IF($D27="","",IF(LEFT($D27,1)="4","銷貨","成本"))</f>
        <v/>
      </c>
      <c r="AA27">
        <f>IF($I27="","",IF($I27="LOCL","外部","關係企業"))</f>
        <v/>
      </c>
    </row>
    <row r="28">
      <c r="A28" t="inlineStr">
        <is>
          <t>TW</t>
        </is>
      </c>
      <c r="B28" t="inlineStr">
        <is>
          <t>2025</t>
        </is>
      </c>
      <c r="C28" t="inlineStr">
        <is>
          <t>USD</t>
        </is>
      </c>
      <c r="D28" t="inlineStr">
        <is>
          <t>5001121</t>
        </is>
      </c>
      <c r="E28" t="inlineStr">
        <is>
          <t>50</t>
        </is>
      </c>
      <c r="F28" t="inlineStr">
        <is>
          <t>0000</t>
        </is>
      </c>
      <c r="G28" t="inlineStr">
        <is>
          <t>T320</t>
        </is>
      </c>
      <c r="H28">
        <f>CONCATENATE(D28,"-",F28,"-",G28,"-",I28)</f>
        <v/>
      </c>
      <c r="I28" t="inlineStr">
        <is>
          <t>LOCL</t>
        </is>
      </c>
      <c r="J28" t="n">
        <v>0</v>
      </c>
      <c r="K28" t="n">
        <v>4018.61</v>
      </c>
      <c r="L28" t="n">
        <v>13778.63</v>
      </c>
      <c r="M28" t="n">
        <v>18430.96</v>
      </c>
      <c r="N28" t="n">
        <v>9319.35</v>
      </c>
      <c r="O28" t="n">
        <v>15408.54</v>
      </c>
      <c r="P28" t="n">
        <v>12411.91</v>
      </c>
      <c r="Q28" t="n">
        <v>6161.08</v>
      </c>
      <c r="R28" t="n">
        <v>5481.77</v>
      </c>
      <c r="S28" t="n">
        <v>9857.48</v>
      </c>
      <c r="T28" t="n">
        <v>12209.96</v>
      </c>
      <c r="U28" t="n">
        <v>13554.89</v>
      </c>
      <c r="V28" t="n">
        <v>18822.53</v>
      </c>
      <c r="W28" t="inlineStr">
        <is>
          <t>CGS TRADE-DOM LABOR</t>
        </is>
      </c>
      <c r="X28" t="n">
        <v>139455.71</v>
      </c>
      <c r="Y28">
        <f>IF($H28="","",IFERROR(VLOOKUP($H28,代碼對照!$A:$B,2,FALSE),"未對應"))</f>
        <v/>
      </c>
      <c r="Z28">
        <f>IF($D28="","",IF(LEFT($D28,1)="4","銷貨","成本"))</f>
        <v/>
      </c>
      <c r="AA28">
        <f>IF($I28="","",IF($I28="LOCL","外部","關係企業"))</f>
        <v/>
      </c>
    </row>
    <row r="29">
      <c r="A29" t="inlineStr">
        <is>
          <t>TW</t>
        </is>
      </c>
      <c r="B29" t="inlineStr">
        <is>
          <t>2025</t>
        </is>
      </c>
      <c r="C29" t="inlineStr">
        <is>
          <t>USD</t>
        </is>
      </c>
      <c r="D29" t="inlineStr">
        <is>
          <t>5001121</t>
        </is>
      </c>
      <c r="E29" t="inlineStr">
        <is>
          <t>50</t>
        </is>
      </c>
      <c r="F29" t="inlineStr">
        <is>
          <t>0000</t>
        </is>
      </c>
      <c r="G29" t="inlineStr">
        <is>
          <t>U210</t>
        </is>
      </c>
      <c r="H29">
        <f>CONCATENATE(D29,"-",F29,"-",G29,"-",I29)</f>
        <v/>
      </c>
      <c r="I29" t="inlineStr">
        <is>
          <t>LOCL</t>
        </is>
      </c>
      <c r="J29" t="n">
        <v>0</v>
      </c>
      <c r="K29" t="n">
        <v>74.25</v>
      </c>
      <c r="L29" t="n">
        <v>1453.95</v>
      </c>
      <c r="M29" t="n">
        <v>312.92</v>
      </c>
      <c r="N29" t="n">
        <v>1213.14</v>
      </c>
      <c r="O29" t="n">
        <v>1969.58</v>
      </c>
      <c r="P29" t="n">
        <v>910.3200000000001</v>
      </c>
      <c r="Q29" t="n">
        <v>900.4299999999999</v>
      </c>
      <c r="R29" t="n">
        <v>418.94</v>
      </c>
      <c r="S29" t="n">
        <v>1414.29</v>
      </c>
      <c r="T29" t="n">
        <v>78.23999999999999</v>
      </c>
      <c r="U29" t="n">
        <v>587.36</v>
      </c>
      <c r="V29" t="n">
        <v>356.19</v>
      </c>
      <c r="W29" t="inlineStr">
        <is>
          <t>CGS TRADE-DOM LABOR</t>
        </is>
      </c>
      <c r="X29" t="n">
        <v>9689.610000000001</v>
      </c>
      <c r="Y29">
        <f>IF($H29="","",IFERROR(VLOOKUP($H29,代碼對照!$A:$B,2,FALSE),"未對應"))</f>
        <v/>
      </c>
      <c r="Z29">
        <f>IF($D29="","",IF(LEFT($D29,1)="4","銷貨","成本"))</f>
        <v/>
      </c>
      <c r="AA29">
        <f>IF($I29="","",IF($I29="LOCL","外部","關係企業"))</f>
        <v/>
      </c>
    </row>
    <row r="30">
      <c r="A30" t="inlineStr">
        <is>
          <t>TW</t>
        </is>
      </c>
      <c r="B30" t="inlineStr">
        <is>
          <t>2025</t>
        </is>
      </c>
      <c r="C30" t="inlineStr">
        <is>
          <t>USD</t>
        </is>
      </c>
      <c r="D30" t="inlineStr">
        <is>
          <t>5095001</t>
        </is>
      </c>
      <c r="E30" t="inlineStr">
        <is>
          <t>50</t>
        </is>
      </c>
      <c r="F30" t="inlineStr">
        <is>
          <t>0000</t>
        </is>
      </c>
      <c r="G30" t="inlineStr">
        <is>
          <t>S120</t>
        </is>
      </c>
      <c r="H30">
        <f>CONCATENATE(D30,"-",F30,"-",G30,"-",I30)</f>
        <v/>
      </c>
      <c r="I30" t="inlineStr">
        <is>
          <t>IC01</t>
        </is>
      </c>
      <c r="J30" t="n">
        <v>0</v>
      </c>
      <c r="K30" t="n">
        <v>49066.95</v>
      </c>
      <c r="L30" t="n">
        <v>51620.27</v>
      </c>
      <c r="M30" t="n">
        <v>27957.81</v>
      </c>
      <c r="N30" t="n">
        <v>0</v>
      </c>
      <c r="O30" t="n">
        <v>0</v>
      </c>
      <c r="P30" t="n">
        <v>0</v>
      </c>
      <c r="Q30" t="n">
        <v>46399.84</v>
      </c>
      <c r="R30" t="n">
        <v>16695.25</v>
      </c>
      <c r="S30" t="n">
        <v>42742.28</v>
      </c>
      <c r="T30" t="n">
        <v>0</v>
      </c>
      <c r="U30" t="n">
        <v>21432.09</v>
      </c>
      <c r="V30" t="n">
        <v>0</v>
      </c>
      <c r="W30" t="inlineStr">
        <is>
          <t>CGS INTRACO-INTL</t>
        </is>
      </c>
      <c r="X30" t="n">
        <v>255914.49</v>
      </c>
      <c r="Y30">
        <f>IF($H30="","",IFERROR(VLOOKUP($H30,代碼對照!$A:$B,2,FALSE),"未對應"))</f>
        <v/>
      </c>
      <c r="Z30">
        <f>IF($D30="","",IF(LEFT($D30,1)="4","銷貨","成本"))</f>
        <v/>
      </c>
      <c r="AA30">
        <f>IF($I30="","",IF($I30="LOCL","外部","關係企業"))</f>
        <v/>
      </c>
    </row>
    <row r="31">
      <c r="A31" t="inlineStr">
        <is>
          <t>TW</t>
        </is>
      </c>
      <c r="B31" t="inlineStr">
        <is>
          <t>2025</t>
        </is>
      </c>
      <c r="C31" t="inlineStr">
        <is>
          <t>USD</t>
        </is>
      </c>
      <c r="D31" t="inlineStr">
        <is>
          <t>5095001</t>
        </is>
      </c>
      <c r="E31" t="inlineStr">
        <is>
          <t>50</t>
        </is>
      </c>
      <c r="F31" t="inlineStr">
        <is>
          <t>0000</t>
        </is>
      </c>
      <c r="G31" t="inlineStr">
        <is>
          <t>S120</t>
        </is>
      </c>
      <c r="H31">
        <f>CONCATENATE(D31,"-",F31,"-",G31,"-",I31)</f>
        <v/>
      </c>
      <c r="I31" t="inlineStr">
        <is>
          <t>IC02</t>
        </is>
      </c>
      <c r="J31" t="n">
        <v>0</v>
      </c>
      <c r="K31" t="n">
        <v>49412.49</v>
      </c>
      <c r="L31" t="n">
        <v>51213.49</v>
      </c>
      <c r="M31" t="n">
        <v>31740.98</v>
      </c>
      <c r="N31" t="n">
        <v>15772.43</v>
      </c>
      <c r="O31" t="n">
        <v>0</v>
      </c>
      <c r="P31" t="n">
        <v>0</v>
      </c>
      <c r="Q31" t="n">
        <v>17438.79</v>
      </c>
      <c r="R31" t="n">
        <v>0</v>
      </c>
      <c r="S31" t="n">
        <v>0</v>
      </c>
      <c r="T31" t="n">
        <v>54703.62</v>
      </c>
      <c r="U31" t="n">
        <v>0</v>
      </c>
      <c r="V31" t="n">
        <v>23510.61</v>
      </c>
      <c r="W31" t="inlineStr">
        <is>
          <t>CGS INTRACO-INTL</t>
        </is>
      </c>
      <c r="X31" t="n">
        <v>243792.41</v>
      </c>
      <c r="Y31">
        <f>IF($H31="","",IFERROR(VLOOKUP($H31,代碼對照!$A:$B,2,FALSE),"未對應"))</f>
        <v/>
      </c>
      <c r="Z31">
        <f>IF($D31="","",IF(LEFT($D31,1)="4","銷貨","成本"))</f>
        <v/>
      </c>
      <c r="AA31">
        <f>IF($I31="","",IF($I31="LOCL","外部","關係企業"))</f>
        <v/>
      </c>
    </row>
    <row r="32">
      <c r="A32" t="inlineStr">
        <is>
          <t>TW</t>
        </is>
      </c>
      <c r="B32" t="inlineStr">
        <is>
          <t>2025</t>
        </is>
      </c>
      <c r="C32" t="inlineStr">
        <is>
          <t>USD</t>
        </is>
      </c>
      <c r="D32" t="inlineStr">
        <is>
          <t>5095001</t>
        </is>
      </c>
      <c r="E32" t="inlineStr">
        <is>
          <t>50</t>
        </is>
      </c>
      <c r="F32" t="inlineStr">
        <is>
          <t>0000</t>
        </is>
      </c>
      <c r="G32" t="inlineStr">
        <is>
          <t>S120</t>
        </is>
      </c>
      <c r="H32">
        <f>CONCATENATE(D32,"-",F32,"-",G32,"-",I32)</f>
        <v/>
      </c>
      <c r="I32" t="inlineStr">
        <is>
          <t>IC05</t>
        </is>
      </c>
      <c r="J32" t="n">
        <v>0</v>
      </c>
      <c r="K32" t="n">
        <v>0</v>
      </c>
      <c r="L32" t="n">
        <v>0</v>
      </c>
      <c r="M32" t="n">
        <v>0</v>
      </c>
      <c r="N32" t="n">
        <v>20938.95</v>
      </c>
      <c r="O32" t="n">
        <v>0</v>
      </c>
      <c r="P32" t="n">
        <v>0</v>
      </c>
      <c r="Q32" t="n">
        <v>46645.86</v>
      </c>
      <c r="R32" t="n">
        <v>53963.22</v>
      </c>
      <c r="S32" t="n">
        <v>47454.23</v>
      </c>
      <c r="T32" t="n">
        <v>0</v>
      </c>
      <c r="U32" t="n">
        <v>61599.13</v>
      </c>
      <c r="V32" t="n">
        <v>25180.83</v>
      </c>
      <c r="W32" t="inlineStr">
        <is>
          <t>CGS INTRACO-INTL</t>
        </is>
      </c>
      <c r="X32" t="n">
        <v>255782.22</v>
      </c>
      <c r="Y32">
        <f>IF($H32="","",IFERROR(VLOOKUP($H32,代碼對照!$A:$B,2,FALSE),"未對應"))</f>
        <v/>
      </c>
      <c r="Z32">
        <f>IF($D32="","",IF(LEFT($D32,1)="4","銷貨","成本"))</f>
        <v/>
      </c>
      <c r="AA32">
        <f>IF($I32="","",IF($I32="LOCL","外部","關係企業"))</f>
        <v/>
      </c>
    </row>
    <row r="33">
      <c r="A33" t="inlineStr">
        <is>
          <t>TW</t>
        </is>
      </c>
      <c r="B33" t="inlineStr">
        <is>
          <t>2025</t>
        </is>
      </c>
      <c r="C33" t="inlineStr">
        <is>
          <t>USD</t>
        </is>
      </c>
      <c r="D33" t="inlineStr">
        <is>
          <t>5095001</t>
        </is>
      </c>
      <c r="E33" t="inlineStr">
        <is>
          <t>50</t>
        </is>
      </c>
      <c r="F33" t="inlineStr">
        <is>
          <t>0000</t>
        </is>
      </c>
      <c r="G33" t="inlineStr">
        <is>
          <t>U210</t>
        </is>
      </c>
      <c r="H33">
        <f>CONCATENATE(D33,"-",F33,"-",G33,"-",I33)</f>
        <v/>
      </c>
      <c r="I33" t="inlineStr">
        <is>
          <t>IC02</t>
        </is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26414.7</v>
      </c>
      <c r="P33" t="n">
        <v>53430.21</v>
      </c>
      <c r="Q33" t="n">
        <v>30677.08</v>
      </c>
      <c r="R33" t="n">
        <v>0</v>
      </c>
      <c r="S33" t="n">
        <v>43010.79</v>
      </c>
      <c r="T33" t="n">
        <v>0</v>
      </c>
      <c r="U33" t="n">
        <v>0</v>
      </c>
      <c r="V33" t="n">
        <v>60563.14</v>
      </c>
      <c r="W33" t="inlineStr">
        <is>
          <t>CGS INTRACO-INTL</t>
        </is>
      </c>
      <c r="X33" t="n">
        <v>214095.92</v>
      </c>
      <c r="Y33">
        <f>IF($H33="","",IFERROR(VLOOKUP($H33,代碼對照!$A:$B,2,FALSE),"未對應"))</f>
        <v/>
      </c>
      <c r="Z33">
        <f>IF($D33="","",IF(LEFT($D33,1)="4","銷貨","成本"))</f>
        <v/>
      </c>
      <c r="AA33">
        <f>IF($I33="","",IF($I33="LOCL","外部","關係企業"))</f>
        <v/>
      </c>
    </row>
    <row r="34">
      <c r="A34" t="inlineStr">
        <is>
          <t>TW</t>
        </is>
      </c>
      <c r="B34" t="inlineStr">
        <is>
          <t>2025</t>
        </is>
      </c>
      <c r="C34" t="inlineStr">
        <is>
          <t>USD</t>
        </is>
      </c>
      <c r="D34" t="inlineStr">
        <is>
          <t>5095001</t>
        </is>
      </c>
      <c r="E34" t="inlineStr">
        <is>
          <t>50</t>
        </is>
      </c>
      <c r="F34" t="inlineStr">
        <is>
          <t>0000</t>
        </is>
      </c>
      <c r="G34" t="inlineStr">
        <is>
          <t>U210</t>
        </is>
      </c>
      <c r="H34">
        <f>CONCATENATE(D34,"-",F34,"-",G34,"-",I34)</f>
        <v/>
      </c>
      <c r="I34" t="inlineStr">
        <is>
          <t>IC05</t>
        </is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inlineStr">
        <is>
          <t>CGS INTRACO-INTL</t>
        </is>
      </c>
      <c r="X34" t="n">
        <v>0</v>
      </c>
      <c r="Y34">
        <f>IF($H34="","",IFERROR(VLOOKUP($H34,代碼對照!$A:$B,2,FALSE),"未對應"))</f>
        <v/>
      </c>
      <c r="Z34">
        <f>IF($D34="","",IF(LEFT($D34,1)="4","銷貨","成本"))</f>
        <v/>
      </c>
      <c r="AA34">
        <f>IF($I34="","",IF($I34="LOCL","外部","關係企業"))</f>
        <v/>
      </c>
    </row>
    <row r="35">
      <c r="Y35">
        <f>IF($H35="","",IFERROR(VLOOKUP($H35,代碼對照!$A:$B,2,FALSE),"未對應"))</f>
        <v/>
      </c>
      <c r="Z35">
        <f>IF($D35="","",IF(LEFT($D35,1)="4","銷貨","成本"))</f>
        <v/>
      </c>
      <c r="AA35">
        <f>IF($I35="","",IF($I35="LOCL","外部","關係企業"))</f>
        <v/>
      </c>
    </row>
    <row r="36">
      <c r="Y36">
        <f>IF($H36="","",IFERROR(VLOOKUP($H36,代碼對照!$A:$B,2,FALSE),"未對應"))</f>
        <v/>
      </c>
      <c r="Z36">
        <f>IF($D36="","",IF(LEFT($D36,1)="4","銷貨","成本"))</f>
        <v/>
      </c>
      <c r="AA36">
        <f>IF($I36="","",IF($I36="LOCL","外部","關係企業"))</f>
        <v/>
      </c>
    </row>
    <row r="37">
      <c r="Y37">
        <f>IF($H37="","",IFERROR(VLOOKUP($H37,代碼對照!$A:$B,2,FALSE),"未對應"))</f>
        <v/>
      </c>
      <c r="Z37">
        <f>IF($D37="","",IF(LEFT($D37,1)="4","銷貨","成本"))</f>
        <v/>
      </c>
      <c r="AA37">
        <f>IF($I37="","",IF($I37="LOCL","外部","關係企業"))</f>
        <v/>
      </c>
    </row>
    <row r="38">
      <c r="Y38">
        <f>IF($H38="","",IFERROR(VLOOKUP($H38,代碼對照!$A:$B,2,FALSE),"未對應"))</f>
        <v/>
      </c>
      <c r="Z38">
        <f>IF($D38="","",IF(LEFT($D38,1)="4","銷貨","成本"))</f>
        <v/>
      </c>
      <c r="AA38">
        <f>IF($I38="","",IF($I38="LOCL","外部","關係企業"))</f>
        <v/>
      </c>
    </row>
    <row r="39">
      <c r="Y39">
        <f>IF($H39="","",IFERROR(VLOOKUP($H39,代碼對照!$A:$B,2,FALSE),"未對應"))</f>
        <v/>
      </c>
      <c r="Z39">
        <f>IF($D39="","",IF(LEFT($D39,1)="4","銷貨","成本"))</f>
        <v/>
      </c>
      <c r="AA39">
        <f>IF($I39="","",IF($I39="LOCL","外部","關係企業"))</f>
        <v/>
      </c>
    </row>
    <row r="40">
      <c r="Y40">
        <f>IF($H40="","",IFERROR(VLOOKUP($H40,代碼對照!$A:$B,2,FALSE),"未對應"))</f>
        <v/>
      </c>
      <c r="Z40">
        <f>IF($D40="","",IF(LEFT($D40,1)="4","銷貨","成本"))</f>
        <v/>
      </c>
      <c r="AA40">
        <f>IF($I40="","",IF($I40="LOCL","外部","關係企業"))</f>
        <v/>
      </c>
    </row>
    <row r="41">
      <c r="Y41">
        <f>IF($H41="","",IFERROR(VLOOKUP($H41,代碼對照!$A:$B,2,FALSE),"未對應"))</f>
        <v/>
      </c>
      <c r="Z41">
        <f>IF($D41="","",IF(LEFT($D41,1)="4","銷貨","成本"))</f>
        <v/>
      </c>
      <c r="AA41">
        <f>IF($I41="","",IF($I41="LOCL","外部","關係企業"))</f>
        <v/>
      </c>
    </row>
    <row r="42">
      <c r="Y42">
        <f>IF($H42="","",IFERROR(VLOOKUP($H42,代碼對照!$A:$B,2,FALSE),"未對應"))</f>
        <v/>
      </c>
      <c r="Z42">
        <f>IF($D42="","",IF(LEFT($D42,1)="4","銷貨","成本"))</f>
        <v/>
      </c>
      <c r="AA42">
        <f>IF($I42="","",IF($I42="LOCL","外部","關係企業"))</f>
        <v/>
      </c>
    </row>
    <row r="43">
      <c r="Y43">
        <f>IF($H43="","",IFERROR(VLOOKUP($H43,代碼對照!$A:$B,2,FALSE),"未對應"))</f>
        <v/>
      </c>
      <c r="Z43">
        <f>IF($D43="","",IF(LEFT($D43,1)="4","銷貨","成本"))</f>
        <v/>
      </c>
      <c r="AA43">
        <f>IF($I43="","",IF($I43="LOCL","外部","關係企業"))</f>
        <v/>
      </c>
    </row>
    <row r="44">
      <c r="Y44">
        <f>IF($H44="","",IFERROR(VLOOKUP($H44,代碼對照!$A:$B,2,FALSE),"未對應"))</f>
        <v/>
      </c>
      <c r="Z44">
        <f>IF($D44="","",IF(LEFT($D44,1)="4","銷貨","成本"))</f>
        <v/>
      </c>
      <c r="AA44">
        <f>IF($I44="","",IF($I44="LOCL","外部","關係企業"))</f>
        <v/>
      </c>
    </row>
    <row r="45">
      <c r="Y45">
        <f>IF($H45="","",IFERROR(VLOOKUP($H45,代碼對照!$A:$B,2,FALSE),"未對應"))</f>
        <v/>
      </c>
      <c r="Z45">
        <f>IF($D45="","",IF(LEFT($D45,1)="4","銷貨","成本"))</f>
        <v/>
      </c>
      <c r="AA45">
        <f>IF($I45="","",IF($I45="LOCL","外部","關係企業"))</f>
        <v/>
      </c>
    </row>
    <row r="46">
      <c r="Y46">
        <f>IF($H46="","",IFERROR(VLOOKUP($H46,代碼對照!$A:$B,2,FALSE),"未對應"))</f>
        <v/>
      </c>
      <c r="Z46">
        <f>IF($D46="","",IF(LEFT($D46,1)="4","銷貨","成本"))</f>
        <v/>
      </c>
      <c r="AA46">
        <f>IF($I46="","",IF($I46="LOCL","外部","關係企業"))</f>
        <v/>
      </c>
    </row>
    <row r="47">
      <c r="Y47">
        <f>IF($H47="","",IFERROR(VLOOKUP($H47,代碼對照!$A:$B,2,FALSE),"未對應"))</f>
        <v/>
      </c>
      <c r="Z47">
        <f>IF($D47="","",IF(LEFT($D47,1)="4","銷貨","成本"))</f>
        <v/>
      </c>
      <c r="AA47">
        <f>IF($I47="","",IF($I47="LOCL","外部","關係企業"))</f>
        <v/>
      </c>
    </row>
    <row r="48">
      <c r="Y48">
        <f>IF($H48="","",IFERROR(VLOOKUP($H48,代碼對照!$A:$B,2,FALSE),"未對應"))</f>
        <v/>
      </c>
      <c r="Z48">
        <f>IF($D48="","",IF(LEFT($D48,1)="4","銷貨","成本"))</f>
        <v/>
      </c>
      <c r="AA48">
        <f>IF($I48="","",IF($I48="LOCL","外部","關係企業"))</f>
        <v/>
      </c>
    </row>
    <row r="49">
      <c r="Y49">
        <f>IF($H49="","",IFERROR(VLOOKUP($H49,代碼對照!$A:$B,2,FALSE),"未對應"))</f>
        <v/>
      </c>
      <c r="Z49">
        <f>IF($D49="","",IF(LEFT($D49,1)="4","銷貨","成本"))</f>
        <v/>
      </c>
      <c r="AA49">
        <f>IF($I49="","",IF($I49="LOCL","外部","關係企業"))</f>
        <v/>
      </c>
    </row>
    <row r="50">
      <c r="Y50">
        <f>IF($H50="","",IFERROR(VLOOKUP($H50,代碼對照!$A:$B,2,FALSE),"未對應"))</f>
        <v/>
      </c>
      <c r="Z50">
        <f>IF($D50="","",IF(LEFT($D50,1)="4","銷貨","成本"))</f>
        <v/>
      </c>
      <c r="AA50">
        <f>IF($I50="","",IF($I50="LOCL","外部","關係企業"))</f>
        <v/>
      </c>
    </row>
    <row r="51">
      <c r="Y51">
        <f>IF($H51="","",IFERROR(VLOOKUP($H51,代碼對照!$A:$B,2,FALSE),"未對應"))</f>
        <v/>
      </c>
      <c r="Z51">
        <f>IF($D51="","",IF(LEFT($D51,1)="4","銷貨","成本"))</f>
        <v/>
      </c>
      <c r="AA51">
        <f>IF($I51="","",IF($I51="LOCL","外部","關係企業"))</f>
        <v/>
      </c>
    </row>
    <row r="52">
      <c r="Y52">
        <f>IF($H52="","",IFERROR(VLOOKUP($H52,代碼對照!$A:$B,2,FALSE),"未對應"))</f>
        <v/>
      </c>
      <c r="Z52">
        <f>IF($D52="","",IF(LEFT($D52,1)="4","銷貨","成本"))</f>
        <v/>
      </c>
      <c r="AA52">
        <f>IF($I52="","",IF($I52="LOCL","外部","關係企業"))</f>
        <v/>
      </c>
    </row>
    <row r="53">
      <c r="Y53">
        <f>IF($H53="","",IFERROR(VLOOKUP($H53,代碼對照!$A:$B,2,FALSE),"未對應"))</f>
        <v/>
      </c>
      <c r="Z53">
        <f>IF($D53="","",IF(LEFT($D53,1)="4","銷貨","成本"))</f>
        <v/>
      </c>
      <c r="AA53">
        <f>IF($I53="","",IF($I53="LOCL","外部","關係企業"))</f>
        <v/>
      </c>
    </row>
    <row r="54">
      <c r="Y54">
        <f>IF($H54="","",IFERROR(VLOOKUP($H54,代碼對照!$A:$B,2,FALSE),"未對應"))</f>
        <v/>
      </c>
      <c r="Z54">
        <f>IF($D54="","",IF(LEFT($D54,1)="4","銷貨","成本"))</f>
        <v/>
      </c>
      <c r="AA54">
        <f>IF($I54="","",IF($I54="LOCL","外部","關係企業"))</f>
        <v/>
      </c>
    </row>
    <row r="55">
      <c r="Y55">
        <f>IF($H55="","",IFERROR(VLOOKUP($H55,代碼對照!$A:$B,2,FALSE),"未對應"))</f>
        <v/>
      </c>
      <c r="Z55">
        <f>IF($D55="","",IF(LEFT($D55,1)="4","銷貨","成本"))</f>
        <v/>
      </c>
      <c r="AA55">
        <f>IF($I55="","",IF($I55="LOCL","外部","關係企業"))</f>
        <v/>
      </c>
    </row>
    <row r="56">
      <c r="Y56">
        <f>IF($H56="","",IFERROR(VLOOKUP($H56,代碼對照!$A:$B,2,FALSE),"未對應"))</f>
        <v/>
      </c>
      <c r="Z56">
        <f>IF($D56="","",IF(LEFT($D56,1)="4","銷貨","成本"))</f>
        <v/>
      </c>
      <c r="AA56">
        <f>IF($I56="","",IF($I56="LOCL","外部","關係企業"))</f>
        <v/>
      </c>
    </row>
    <row r="57">
      <c r="Y57">
        <f>IF($H57="","",IFERROR(VLOOKUP($H57,代碼對照!$A:$B,2,FALSE),"未對應"))</f>
        <v/>
      </c>
      <c r="Z57">
        <f>IF($D57="","",IF(LEFT($D57,1)="4","銷貨","成本"))</f>
        <v/>
      </c>
      <c r="AA57">
        <f>IF($I57="","",IF($I57="LOCL","外部","關係企業"))</f>
        <v/>
      </c>
    </row>
    <row r="58">
      <c r="Y58">
        <f>IF($H58="","",IFERROR(VLOOKUP($H58,代碼對照!$A:$B,2,FALSE),"未對應"))</f>
        <v/>
      </c>
      <c r="Z58">
        <f>IF($D58="","",IF(LEFT($D58,1)="4","銷貨","成本"))</f>
        <v/>
      </c>
      <c r="AA58">
        <f>IF($I58="","",IF($I58="LOCL","外部","關係企業"))</f>
        <v/>
      </c>
    </row>
    <row r="59">
      <c r="Y59">
        <f>IF($H59="","",IFERROR(VLOOKUP($H59,代碼對照!$A:$B,2,FALSE),"未對應"))</f>
        <v/>
      </c>
      <c r="Z59">
        <f>IF($D59="","",IF(LEFT($D59,1)="4","銷貨","成本"))</f>
        <v/>
      </c>
      <c r="AA59">
        <f>IF($I59="","",IF($I59="LOCL","外部","關係企業"))</f>
        <v/>
      </c>
    </row>
    <row r="60">
      <c r="Y60">
        <f>IF($H60="","",IFERROR(VLOOKUP($H60,代碼對照!$A:$B,2,FALSE),"未對應"))</f>
        <v/>
      </c>
      <c r="Z60">
        <f>IF($D60="","",IF(LEFT($D60,1)="4","銷貨","成本"))</f>
        <v/>
      </c>
      <c r="AA60">
        <f>IF($I60="","",IF($I60="LOCL","外部","關係企業"))</f>
        <v/>
      </c>
    </row>
    <row r="61">
      <c r="Y61">
        <f>IF($H61="","",IFERROR(VLOOKUP($H61,代碼對照!$A:$B,2,FALSE),"未對應"))</f>
        <v/>
      </c>
      <c r="Z61">
        <f>IF($D61="","",IF(LEFT($D61,1)="4","銷貨","成本"))</f>
        <v/>
      </c>
      <c r="AA61">
        <f>IF($I61="","",IF($I61="LOCL","外部","關係企業"))</f>
        <v/>
      </c>
    </row>
    <row r="62">
      <c r="Y62">
        <f>IF($H62="","",IFERROR(VLOOKUP($H62,代碼對照!$A:$B,2,FALSE),"未對應"))</f>
        <v/>
      </c>
      <c r="Z62">
        <f>IF($D62="","",IF(LEFT($D62,1)="4","銷貨","成本"))</f>
        <v/>
      </c>
      <c r="AA62">
        <f>IF($I62="","",IF($I62="LOCL","外部","關係企業"))</f>
        <v/>
      </c>
    </row>
    <row r="63">
      <c r="Y63">
        <f>IF($H63="","",IFERROR(VLOOKUP($H63,代碼對照!$A:$B,2,FALSE),"未對應"))</f>
        <v/>
      </c>
      <c r="Z63">
        <f>IF($D63="","",IF(LEFT($D63,1)="4","銷貨","成本"))</f>
        <v/>
      </c>
      <c r="AA63">
        <f>IF($I63="","",IF($I63="LOCL","外部","關係企業"))</f>
        <v/>
      </c>
    </row>
    <row r="64">
      <c r="Y64">
        <f>IF($H64="","",IFERROR(VLOOKUP($H64,代碼對照!$A:$B,2,FALSE),"未對應"))</f>
        <v/>
      </c>
      <c r="Z64">
        <f>IF($D64="","",IF(LEFT($D64,1)="4","銷貨","成本"))</f>
        <v/>
      </c>
      <c r="AA64">
        <f>IF($I64="","",IF($I64="LOCL","外部","關係企業"))</f>
        <v/>
      </c>
    </row>
    <row r="65">
      <c r="Y65">
        <f>IF($H65="","",IFERROR(VLOOKUP($H65,代碼對照!$A:$B,2,FALSE),"未對應"))</f>
        <v/>
      </c>
      <c r="Z65">
        <f>IF($D65="","",IF(LEFT($D65,1)="4","銷貨","成本"))</f>
        <v/>
      </c>
      <c r="AA65">
        <f>IF($I65="","",IF($I65="LOCL","外部","關係企業"))</f>
        <v/>
      </c>
    </row>
    <row r="66">
      <c r="Y66">
        <f>IF($H66="","",IFERROR(VLOOKUP($H66,代碼對照!$A:$B,2,FALSE),"未對應"))</f>
        <v/>
      </c>
      <c r="Z66">
        <f>IF($D66="","",IF(LEFT($D66,1)="4","銷貨","成本"))</f>
        <v/>
      </c>
      <c r="AA66">
        <f>IF($I66="","",IF($I66="LOCL","外部","關係企業"))</f>
        <v/>
      </c>
    </row>
    <row r="67">
      <c r="Y67">
        <f>IF($H67="","",IFERROR(VLOOKUP($H67,代碼對照!$A:$B,2,FALSE),"未對應"))</f>
        <v/>
      </c>
      <c r="Z67">
        <f>IF($D67="","",IF(LEFT($D67,1)="4","銷貨","成本"))</f>
        <v/>
      </c>
      <c r="AA67">
        <f>IF($I67="","",IF($I67="LOCL","外部","關係企業"))</f>
        <v/>
      </c>
    </row>
    <row r="68">
      <c r="Y68">
        <f>IF($H68="","",IFERROR(VLOOKUP($H68,代碼對照!$A:$B,2,FALSE),"未對應"))</f>
        <v/>
      </c>
      <c r="Z68">
        <f>IF($D68="","",IF(LEFT($D68,1)="4","銷貨","成本"))</f>
        <v/>
      </c>
      <c r="AA68">
        <f>IF($I68="","",IF($I68="LOCL","外部","關係企業"))</f>
        <v/>
      </c>
    </row>
    <row r="69">
      <c r="Y69">
        <f>IF($H69="","",IFERROR(VLOOKUP($H69,代碼對照!$A:$B,2,FALSE),"未對應"))</f>
        <v/>
      </c>
      <c r="Z69">
        <f>IF($D69="","",IF(LEFT($D69,1)="4","銷貨","成本"))</f>
        <v/>
      </c>
      <c r="AA69">
        <f>IF($I69="","",IF($I69="LOCL","外部","關係企業"))</f>
        <v/>
      </c>
    </row>
    <row r="70">
      <c r="Y70">
        <f>IF($H70="","",IFERROR(VLOOKUP($H70,代碼對照!$A:$B,2,FALSE),"未對應"))</f>
        <v/>
      </c>
      <c r="Z70">
        <f>IF($D70="","",IF(LEFT($D70,1)="4","銷貨","成本"))</f>
        <v/>
      </c>
      <c r="AA70">
        <f>IF($I70="","",IF($I70="LOCL","外部","關係企業"))</f>
        <v/>
      </c>
    </row>
    <row r="71">
      <c r="Y71">
        <f>IF($H71="","",IFERROR(VLOOKUP($H71,代碼對照!$A:$B,2,FALSE),"未對應"))</f>
        <v/>
      </c>
      <c r="Z71">
        <f>IF($D71="","",IF(LEFT($D71,1)="4","銷貨","成本"))</f>
        <v/>
      </c>
      <c r="AA71">
        <f>IF($I71="","",IF($I71="LOCL","外部","關係企業"))</f>
        <v/>
      </c>
    </row>
    <row r="72">
      <c r="Y72">
        <f>IF($H72="","",IFERROR(VLOOKUP($H72,代碼對照!$A:$B,2,FALSE),"未對應"))</f>
        <v/>
      </c>
      <c r="Z72">
        <f>IF($D72="","",IF(LEFT($D72,1)="4","銷貨","成本"))</f>
        <v/>
      </c>
      <c r="AA72">
        <f>IF($I72="","",IF($I72="LOCL","外部","關係企業"))</f>
        <v/>
      </c>
    </row>
    <row r="73">
      <c r="Y73">
        <f>IF($H73="","",IFERROR(VLOOKUP($H73,代碼對照!$A:$B,2,FALSE),"未對應"))</f>
        <v/>
      </c>
      <c r="Z73">
        <f>IF($D73="","",IF(LEFT($D73,1)="4","銷貨","成本"))</f>
        <v/>
      </c>
      <c r="AA73">
        <f>IF($I73="","",IF($I73="LOCL","外部","關係企業"))</f>
        <v/>
      </c>
    </row>
    <row r="74">
      <c r="Y74">
        <f>IF($H74="","",IFERROR(VLOOKUP($H74,代碼對照!$A:$B,2,FALSE),"未對應"))</f>
        <v/>
      </c>
      <c r="Z74">
        <f>IF($D74="","",IF(LEFT($D74,1)="4","銷貨","成本"))</f>
        <v/>
      </c>
      <c r="AA74">
        <f>IF($I74="","",IF($I74="LOCL","外部","關係企業"))</f>
        <v/>
      </c>
    </row>
    <row r="75">
      <c r="Y75">
        <f>IF($H75="","",IFERROR(VLOOKUP($H75,代碼對照!$A:$B,2,FALSE),"未對應"))</f>
        <v/>
      </c>
      <c r="Z75">
        <f>IF($D75="","",IF(LEFT($D75,1)="4","銷貨","成本"))</f>
        <v/>
      </c>
      <c r="AA75">
        <f>IF($I75="","",IF($I75="LOCL","外部","關係企業"))</f>
        <v/>
      </c>
    </row>
    <row r="76">
      <c r="Y76">
        <f>IF($H76="","",IFERROR(VLOOKUP($H76,代碼對照!$A:$B,2,FALSE),"未對應"))</f>
        <v/>
      </c>
      <c r="Z76">
        <f>IF($D76="","",IF(LEFT($D76,1)="4","銷貨","成本"))</f>
        <v/>
      </c>
      <c r="AA76">
        <f>IF($I76="","",IF($I76="LOCL","外部","關係企業"))</f>
        <v/>
      </c>
    </row>
    <row r="77">
      <c r="Y77">
        <f>IF($H77="","",IFERROR(VLOOKUP($H77,代碼對照!$A:$B,2,FALSE),"未對應"))</f>
        <v/>
      </c>
      <c r="Z77">
        <f>IF($D77="","",IF(LEFT($D77,1)="4","銷貨","成本"))</f>
        <v/>
      </c>
      <c r="AA77">
        <f>IF($I77="","",IF($I77="LOCL","外部","關係企業"))</f>
        <v/>
      </c>
    </row>
    <row r="78">
      <c r="Y78">
        <f>IF($H78="","",IFERROR(VLOOKUP($H78,代碼對照!$A:$B,2,FALSE),"未對應"))</f>
        <v/>
      </c>
      <c r="Z78">
        <f>IF($D78="","",IF(LEFT($D78,1)="4","銷貨","成本"))</f>
        <v/>
      </c>
      <c r="AA78">
        <f>IF($I78="","",IF($I78="LOCL","外部","關係企業"))</f>
        <v/>
      </c>
    </row>
    <row r="79">
      <c r="Y79">
        <f>IF($H79="","",IFERROR(VLOOKUP($H79,代碼對照!$A:$B,2,FALSE),"未對應"))</f>
        <v/>
      </c>
      <c r="Z79">
        <f>IF($D79="","",IF(LEFT($D79,1)="4","銷貨","成本"))</f>
        <v/>
      </c>
      <c r="AA79">
        <f>IF($I79="","",IF($I79="LOCL","外部","關係企業"))</f>
        <v/>
      </c>
    </row>
    <row r="80">
      <c r="Y80">
        <f>IF($H80="","",IFERROR(VLOOKUP($H80,代碼對照!$A:$B,2,FALSE),"未對應"))</f>
        <v/>
      </c>
      <c r="Z80">
        <f>IF($D80="","",IF(LEFT($D80,1)="4","銷貨","成本"))</f>
        <v/>
      </c>
      <c r="AA80">
        <f>IF($I80="","",IF($I80="LOCL","外部","關係企業"))</f>
        <v/>
      </c>
    </row>
    <row r="81">
      <c r="Y81">
        <f>IF($H81="","",IFERROR(VLOOKUP($H81,代碼對照!$A:$B,2,FALSE),"未對應"))</f>
        <v/>
      </c>
      <c r="Z81">
        <f>IF($D81="","",IF(LEFT($D81,1)="4","銷貨","成本"))</f>
        <v/>
      </c>
      <c r="AA81">
        <f>IF($I81="","",IF($I81="LOCL","外部","關係企業"))</f>
        <v/>
      </c>
    </row>
    <row r="82">
      <c r="Y82">
        <f>IF($H82="","",IFERROR(VLOOKUP($H82,代碼對照!$A:$B,2,FALSE),"未對應"))</f>
        <v/>
      </c>
      <c r="Z82">
        <f>IF($D82="","",IF(LEFT($D82,1)="4","銷貨","成本"))</f>
        <v/>
      </c>
      <c r="AA82">
        <f>IF($I82="","",IF($I82="LOCL","外部","關係企業"))</f>
        <v/>
      </c>
    </row>
    <row r="83">
      <c r="Y83">
        <f>IF($H83="","",IFERROR(VLOOKUP($H83,代碼對照!$A:$B,2,FALSE),"未對應"))</f>
        <v/>
      </c>
      <c r="Z83">
        <f>IF($D83="","",IF(LEFT($D83,1)="4","銷貨","成本"))</f>
        <v/>
      </c>
      <c r="AA83">
        <f>IF($I83="","",IF($I83="LOCL","外部","關係企業"))</f>
        <v/>
      </c>
    </row>
    <row r="84">
      <c r="Y84">
        <f>IF($H84="","",IFERROR(VLOOKUP($H84,代碼對照!$A:$B,2,FALSE),"未對應"))</f>
        <v/>
      </c>
      <c r="Z84">
        <f>IF($D84="","",IF(LEFT($D84,1)="4","銷貨","成本"))</f>
        <v/>
      </c>
      <c r="AA84">
        <f>IF($I84="","",IF($I84="LOCL","外部","關係企業"))</f>
        <v/>
      </c>
    </row>
    <row r="85">
      <c r="Y85">
        <f>IF($H85="","",IFERROR(VLOOKUP($H85,代碼對照!$A:$B,2,FALSE),"未對應"))</f>
        <v/>
      </c>
      <c r="Z85">
        <f>IF($D85="","",IF(LEFT($D85,1)="4","銷貨","成本"))</f>
        <v/>
      </c>
      <c r="AA85">
        <f>IF($I85="","",IF($I85="LOCL","外部","關係企業"))</f>
        <v/>
      </c>
    </row>
    <row r="86">
      <c r="Y86">
        <f>IF($H86="","",IFERROR(VLOOKUP($H86,代碼對照!$A:$B,2,FALSE),"未對應"))</f>
        <v/>
      </c>
      <c r="Z86">
        <f>IF($D86="","",IF(LEFT($D86,1)="4","銷貨","成本"))</f>
        <v/>
      </c>
      <c r="AA86">
        <f>IF($I86="","",IF($I86="LOCL","外部","關係企業"))</f>
        <v/>
      </c>
    </row>
    <row r="87">
      <c r="Y87">
        <f>IF($H87="","",IFERROR(VLOOKUP($H87,代碼對照!$A:$B,2,FALSE),"未對應"))</f>
        <v/>
      </c>
      <c r="Z87">
        <f>IF($D87="","",IF(LEFT($D87,1)="4","銷貨","成本"))</f>
        <v/>
      </c>
      <c r="AA87">
        <f>IF($I87="","",IF($I87="LOCL","外部","關係企業"))</f>
        <v/>
      </c>
    </row>
    <row r="88">
      <c r="Y88">
        <f>IF($H88="","",IFERROR(VLOOKUP($H88,代碼對照!$A:$B,2,FALSE),"未對應"))</f>
        <v/>
      </c>
      <c r="Z88">
        <f>IF($D88="","",IF(LEFT($D88,1)="4","銷貨","成本"))</f>
        <v/>
      </c>
      <c r="AA88">
        <f>IF($I88="","",IF($I88="LOCL","外部","關係企業"))</f>
        <v/>
      </c>
    </row>
    <row r="89">
      <c r="Y89">
        <f>IF($H89="","",IFERROR(VLOOKUP($H89,代碼對照!$A:$B,2,FALSE),"未對應"))</f>
        <v/>
      </c>
      <c r="Z89">
        <f>IF($D89="","",IF(LEFT($D89,1)="4","銷貨","成本"))</f>
        <v/>
      </c>
      <c r="AA89">
        <f>IF($I89="","",IF($I89="LOCL","外部","關係企業"))</f>
        <v/>
      </c>
    </row>
    <row r="90">
      <c r="Y90">
        <f>IF($H90="","",IFERROR(VLOOKUP($H90,代碼對照!$A:$B,2,FALSE),"未對應"))</f>
        <v/>
      </c>
      <c r="Z90">
        <f>IF($D90="","",IF(LEFT($D90,1)="4","銷貨","成本"))</f>
        <v/>
      </c>
      <c r="AA90">
        <f>IF($I90="","",IF($I90="LOCL","外部","關係企業"))</f>
        <v/>
      </c>
    </row>
    <row r="91">
      <c r="Y91">
        <f>IF($H91="","",IFERROR(VLOOKUP($H91,代碼對照!$A:$B,2,FALSE),"未對應"))</f>
        <v/>
      </c>
      <c r="Z91">
        <f>IF($D91="","",IF(LEFT($D91,1)="4","銷貨","成本"))</f>
        <v/>
      </c>
      <c r="AA91">
        <f>IF($I91="","",IF($I91="LOCL","外部","關係企業"))</f>
        <v/>
      </c>
    </row>
    <row r="92">
      <c r="Y92">
        <f>IF($H92="","",IFERROR(VLOOKUP($H92,代碼對照!$A:$B,2,FALSE),"未對應"))</f>
        <v/>
      </c>
      <c r="Z92">
        <f>IF($D92="","",IF(LEFT($D92,1)="4","銷貨","成本"))</f>
        <v/>
      </c>
      <c r="AA92">
        <f>IF($I92="","",IF($I92="LOCL","外部","關係企業"))</f>
        <v/>
      </c>
    </row>
    <row r="93">
      <c r="Y93">
        <f>IF($H93="","",IFERROR(VLOOKUP($H93,代碼對照!$A:$B,2,FALSE),"未對應"))</f>
        <v/>
      </c>
      <c r="Z93">
        <f>IF($D93="","",IF(LEFT($D93,1)="4","銷貨","成本"))</f>
        <v/>
      </c>
      <c r="AA93">
        <f>IF($I93="","",IF($I93="LOCL","外部","關係企業"))</f>
        <v/>
      </c>
    </row>
    <row r="94">
      <c r="Y94">
        <f>IF($H94="","",IFERROR(VLOOKUP($H94,代碼對照!$A:$B,2,FALSE),"未對應"))</f>
        <v/>
      </c>
      <c r="Z94">
        <f>IF($D94="","",IF(LEFT($D94,1)="4","銷貨","成本"))</f>
        <v/>
      </c>
      <c r="AA94">
        <f>IF($I94="","",IF($I94="LOCL","外部","關係企業"))</f>
        <v/>
      </c>
    </row>
    <row r="95">
      <c r="Y95">
        <f>IF($H95="","",IFERROR(VLOOKUP($H95,代碼對照!$A:$B,2,FALSE),"未對應"))</f>
        <v/>
      </c>
      <c r="Z95">
        <f>IF($D95="","",IF(LEFT($D95,1)="4","銷貨","成本"))</f>
        <v/>
      </c>
      <c r="AA95">
        <f>IF($I95="","",IF($I95="LOCL","外部","關係企業"))</f>
        <v/>
      </c>
    </row>
    <row r="96">
      <c r="Y96">
        <f>IF($H96="","",IFERROR(VLOOKUP($H96,代碼對照!$A:$B,2,FALSE),"未對應"))</f>
        <v/>
      </c>
      <c r="Z96">
        <f>IF($D96="","",IF(LEFT($D96,1)="4","銷貨","成本"))</f>
        <v/>
      </c>
      <c r="AA96">
        <f>IF($I96="","",IF($I96="LOCL","外部","關係企業"))</f>
        <v/>
      </c>
    </row>
    <row r="97">
      <c r="Y97">
        <f>IF($H97="","",IFERROR(VLOOKUP($H97,代碼對照!$A:$B,2,FALSE),"未對應"))</f>
        <v/>
      </c>
      <c r="Z97">
        <f>IF($D97="","",IF(LEFT($D97,1)="4","銷貨","成本"))</f>
        <v/>
      </c>
      <c r="AA97">
        <f>IF($I97="","",IF($I97="LOCL","外部","關係企業"))</f>
        <v/>
      </c>
    </row>
    <row r="98">
      <c r="Y98">
        <f>IF($H98="","",IFERROR(VLOOKUP($H98,代碼對照!$A:$B,2,FALSE),"未對應"))</f>
        <v/>
      </c>
      <c r="Z98">
        <f>IF($D98="","",IF(LEFT($D98,1)="4","銷貨","成本"))</f>
        <v/>
      </c>
      <c r="AA98">
        <f>IF($I98="","",IF($I98="LOCL","外部","關係企業"))</f>
        <v/>
      </c>
    </row>
    <row r="99">
      <c r="Y99">
        <f>IF($H99="","",IFERROR(VLOOKUP($H99,代碼對照!$A:$B,2,FALSE),"未對應"))</f>
        <v/>
      </c>
      <c r="Z99">
        <f>IF($D99="","",IF(LEFT($D99,1)="4","銷貨","成本"))</f>
        <v/>
      </c>
      <c r="AA99">
        <f>IF($I99="","",IF($I99="LOCL","外部","關係企業"))</f>
        <v/>
      </c>
    </row>
    <row r="100">
      <c r="Y100">
        <f>IF($H100="","",IFERROR(VLOOKUP($H100,代碼對照!$A:$B,2,FALSE),"未對應"))</f>
        <v/>
      </c>
      <c r="Z100">
        <f>IF($D100="","",IF(LEFT($D100,1)="4","銷貨","成本"))</f>
        <v/>
      </c>
      <c r="AA100">
        <f>IF($I100="","",IF($I100="LOCL","外部","關係企業"))</f>
        <v/>
      </c>
    </row>
    <row r="101">
      <c r="Y101">
        <f>IF($H101="","",IFERROR(VLOOKUP($H101,代碼對照!$A:$B,2,FALSE),"未對應"))</f>
        <v/>
      </c>
      <c r="Z101">
        <f>IF($D101="","",IF(LEFT($D101,1)="4","銷貨","成本"))</f>
        <v/>
      </c>
      <c r="AA101">
        <f>IF($I101="","",IF($I101="LOCL","外部","關係企業"))</f>
        <v/>
      </c>
    </row>
    <row r="102">
      <c r="Y102">
        <f>IF($H102="","",IFERROR(VLOOKUP($H102,代碼對照!$A:$B,2,FALSE),"未對應"))</f>
        <v/>
      </c>
      <c r="Z102">
        <f>IF($D102="","",IF(LEFT($D102,1)="4","銷貨","成本"))</f>
        <v/>
      </c>
      <c r="AA102">
        <f>IF($I102="","",IF($I102="LOCL","外部","關係企業"))</f>
        <v/>
      </c>
    </row>
    <row r="103">
      <c r="Y103">
        <f>IF($H103="","",IFERROR(VLOOKUP($H103,代碼對照!$A:$B,2,FALSE),"未對應"))</f>
        <v/>
      </c>
      <c r="Z103">
        <f>IF($D103="","",IF(LEFT($D103,1)="4","銷貨","成本"))</f>
        <v/>
      </c>
      <c r="AA103">
        <f>IF($I103="","",IF($I103="LOCL","外部","關係企業"))</f>
        <v/>
      </c>
    </row>
    <row r="104">
      <c r="Y104">
        <f>IF($H104="","",IFERROR(VLOOKUP($H104,代碼對照!$A:$B,2,FALSE),"未對應"))</f>
        <v/>
      </c>
      <c r="Z104">
        <f>IF($D104="","",IF(LEFT($D104,1)="4","銷貨","成本"))</f>
        <v/>
      </c>
      <c r="AA104">
        <f>IF($I104="","",IF($I104="LOCL","外部","關係企業"))</f>
        <v/>
      </c>
    </row>
    <row r="105">
      <c r="Y105">
        <f>IF($H105="","",IFERROR(VLOOKUP($H105,代碼對照!$A:$B,2,FALSE),"未對應"))</f>
        <v/>
      </c>
      <c r="Z105">
        <f>IF($D105="","",IF(LEFT($D105,1)="4","銷貨","成本"))</f>
        <v/>
      </c>
      <c r="AA105">
        <f>IF($I105="","",IF($I105="LOCL","外部","關係企業"))</f>
        <v/>
      </c>
    </row>
    <row r="106">
      <c r="Y106">
        <f>IF($H106="","",IFERROR(VLOOKUP($H106,代碼對照!$A:$B,2,FALSE),"未對應"))</f>
        <v/>
      </c>
      <c r="Z106">
        <f>IF($D106="","",IF(LEFT($D106,1)="4","銷貨","成本"))</f>
        <v/>
      </c>
      <c r="AA106">
        <f>IF($I106="","",IF($I106="LOCL","外部","關係企業"))</f>
        <v/>
      </c>
    </row>
    <row r="107">
      <c r="Y107">
        <f>IF($H107="","",IFERROR(VLOOKUP($H107,代碼對照!$A:$B,2,FALSE),"未對應"))</f>
        <v/>
      </c>
      <c r="Z107">
        <f>IF($D107="","",IF(LEFT($D107,1)="4","銷貨","成本"))</f>
        <v/>
      </c>
      <c r="AA107">
        <f>IF($I107="","",IF($I107="LOCL","外部","關係企業"))</f>
        <v/>
      </c>
    </row>
    <row r="108">
      <c r="Y108">
        <f>IF($H108="","",IFERROR(VLOOKUP($H108,代碼對照!$A:$B,2,FALSE),"未對應"))</f>
        <v/>
      </c>
      <c r="Z108">
        <f>IF($D108="","",IF(LEFT($D108,1)="4","銷貨","成本"))</f>
        <v/>
      </c>
      <c r="AA108">
        <f>IF($I108="","",IF($I108="LOCL","外部","關係企業"))</f>
        <v/>
      </c>
    </row>
    <row r="109">
      <c r="Y109">
        <f>IF($H109="","",IFERROR(VLOOKUP($H109,代碼對照!$A:$B,2,FALSE),"未對應"))</f>
        <v/>
      </c>
      <c r="Z109">
        <f>IF($D109="","",IF(LEFT($D109,1)="4","銷貨","成本"))</f>
        <v/>
      </c>
      <c r="AA109">
        <f>IF($I109="","",IF($I109="LOCL","外部","關係企業"))</f>
        <v/>
      </c>
    </row>
    <row r="110">
      <c r="Y110">
        <f>IF($H110="","",IFERROR(VLOOKUP($H110,代碼對照!$A:$B,2,FALSE),"未對應"))</f>
        <v/>
      </c>
      <c r="Z110">
        <f>IF($D110="","",IF(LEFT($D110,1)="4","銷貨","成本"))</f>
        <v/>
      </c>
      <c r="AA110">
        <f>IF($I110="","",IF($I110="LOCL","外部","關係企業"))</f>
        <v/>
      </c>
    </row>
    <row r="111">
      <c r="Y111">
        <f>IF($H111="","",IFERROR(VLOOKUP($H111,代碼對照!$A:$B,2,FALSE),"未對應"))</f>
        <v/>
      </c>
      <c r="Z111">
        <f>IF($D111="","",IF(LEFT($D111,1)="4","銷貨","成本"))</f>
        <v/>
      </c>
      <c r="AA111">
        <f>IF($I111="","",IF($I111="LOCL","外部","關係企業"))</f>
        <v/>
      </c>
    </row>
    <row r="112">
      <c r="Y112">
        <f>IF($H112="","",IFERROR(VLOOKUP($H112,代碼對照!$A:$B,2,FALSE),"未對應"))</f>
        <v/>
      </c>
      <c r="Z112">
        <f>IF($D112="","",IF(LEFT($D112,1)="4","銷貨","成本"))</f>
        <v/>
      </c>
      <c r="AA112">
        <f>IF($I112="","",IF($I112="LOCL","外部","關係企業"))</f>
        <v/>
      </c>
    </row>
    <row r="113">
      <c r="Y113">
        <f>IF($H113="","",IFERROR(VLOOKUP($H113,代碼對照!$A:$B,2,FALSE),"未對應"))</f>
        <v/>
      </c>
      <c r="Z113">
        <f>IF($D113="","",IF(LEFT($D113,1)="4","銷貨","成本"))</f>
        <v/>
      </c>
      <c r="AA113">
        <f>IF($I113="","",IF($I113="LOCL","外部","關係企業"))</f>
        <v/>
      </c>
    </row>
    <row r="114">
      <c r="Y114">
        <f>IF($H114="","",IFERROR(VLOOKUP($H114,代碼對照!$A:$B,2,FALSE),"未對應"))</f>
        <v/>
      </c>
      <c r="Z114">
        <f>IF($D114="","",IF(LEFT($D114,1)="4","銷貨","成本"))</f>
        <v/>
      </c>
      <c r="AA114">
        <f>IF($I114="","",IF($I114="LOCL","外部","關係企業"))</f>
        <v/>
      </c>
    </row>
    <row r="115">
      <c r="Y115">
        <f>IF($H115="","",IFERROR(VLOOKUP($H115,代碼對照!$A:$B,2,FALSE),"未對應"))</f>
        <v/>
      </c>
      <c r="Z115">
        <f>IF($D115="","",IF(LEFT($D115,1)="4","銷貨","成本"))</f>
        <v/>
      </c>
      <c r="AA115">
        <f>IF($I115="","",IF($I115="LOCL","外部","關係企業"))</f>
        <v/>
      </c>
    </row>
    <row r="116">
      <c r="Y116">
        <f>IF($H116="","",IFERROR(VLOOKUP($H116,代碼對照!$A:$B,2,FALSE),"未對應"))</f>
        <v/>
      </c>
      <c r="Z116">
        <f>IF($D116="","",IF(LEFT($D116,1)="4","銷貨","成本"))</f>
        <v/>
      </c>
      <c r="AA116">
        <f>IF($I116="","",IF($I116="LOCL","外部","關係企業"))</f>
        <v/>
      </c>
    </row>
    <row r="117">
      <c r="Y117">
        <f>IF($H117="","",IFERROR(VLOOKUP($H117,代碼對照!$A:$B,2,FALSE),"未對應"))</f>
        <v/>
      </c>
      <c r="Z117">
        <f>IF($D117="","",IF(LEFT($D117,1)="4","銷貨","成本"))</f>
        <v/>
      </c>
      <c r="AA117">
        <f>IF($I117="","",IF($I117="LOCL","外部","關係企業"))</f>
        <v/>
      </c>
    </row>
    <row r="118">
      <c r="Y118">
        <f>IF($H118="","",IFERROR(VLOOKUP($H118,代碼對照!$A:$B,2,FALSE),"未對應"))</f>
        <v/>
      </c>
      <c r="Z118">
        <f>IF($D118="","",IF(LEFT($D118,1)="4","銷貨","成本"))</f>
        <v/>
      </c>
      <c r="AA118">
        <f>IF($I118="","",IF($I118="LOCL","外部","關係企業"))</f>
        <v/>
      </c>
    </row>
    <row r="119">
      <c r="Y119">
        <f>IF($H119="","",IFERROR(VLOOKUP($H119,代碼對照!$A:$B,2,FALSE),"未對應"))</f>
        <v/>
      </c>
      <c r="Z119">
        <f>IF($D119="","",IF(LEFT($D119,1)="4","銷貨","成本"))</f>
        <v/>
      </c>
      <c r="AA119">
        <f>IF($I119="","",IF($I119="LOCL","外部","關係企業"))</f>
        <v/>
      </c>
    </row>
    <row r="120">
      <c r="Y120">
        <f>IF($H120="","",IFERROR(VLOOKUP($H120,代碼對照!$A:$B,2,FALSE),"未對應"))</f>
        <v/>
      </c>
      <c r="Z120">
        <f>IF($D120="","",IF(LEFT($D120,1)="4","銷貨","成本"))</f>
        <v/>
      </c>
      <c r="AA120">
        <f>IF($I120="","",IF($I120="LOCL","外部","關係企業"))</f>
        <v/>
      </c>
    </row>
    <row r="121">
      <c r="Y121">
        <f>IF($H121="","",IFERROR(VLOOKUP($H121,代碼對照!$A:$B,2,FALSE),"未對應"))</f>
        <v/>
      </c>
      <c r="Z121">
        <f>IF($D121="","",IF(LEFT($D121,1)="4","銷貨","成本"))</f>
        <v/>
      </c>
      <c r="AA121">
        <f>IF($I121="","",IF($I121="LOCL","外部","關係企業"))</f>
        <v/>
      </c>
    </row>
    <row r="122">
      <c r="Y122">
        <f>IF($H122="","",IFERROR(VLOOKUP($H122,代碼對照!$A:$B,2,FALSE),"未對應"))</f>
        <v/>
      </c>
      <c r="Z122">
        <f>IF($D122="","",IF(LEFT($D122,1)="4","銷貨","成本"))</f>
        <v/>
      </c>
      <c r="AA122">
        <f>IF($I122="","",IF($I122="LOCL","外部","關係企業"))</f>
        <v/>
      </c>
    </row>
    <row r="123">
      <c r="Y123">
        <f>IF($H123="","",IFERROR(VLOOKUP($H123,代碼對照!$A:$B,2,FALSE),"未對應"))</f>
        <v/>
      </c>
      <c r="Z123">
        <f>IF($D123="","",IF(LEFT($D123,1)="4","銷貨","成本"))</f>
        <v/>
      </c>
      <c r="AA123">
        <f>IF($I123="","",IF($I123="LOCL","外部","關係企業"))</f>
        <v/>
      </c>
    </row>
    <row r="124">
      <c r="Y124">
        <f>IF($H124="","",IFERROR(VLOOKUP($H124,代碼對照!$A:$B,2,FALSE),"未對應"))</f>
        <v/>
      </c>
      <c r="Z124">
        <f>IF($D124="","",IF(LEFT($D124,1)="4","銷貨","成本"))</f>
        <v/>
      </c>
      <c r="AA124">
        <f>IF($I124="","",IF($I124="LOCL","外部","關係企業"))</f>
        <v/>
      </c>
    </row>
    <row r="125">
      <c r="Y125">
        <f>IF($H125="","",IFERROR(VLOOKUP($H125,代碼對照!$A:$B,2,FALSE),"未對應"))</f>
        <v/>
      </c>
      <c r="Z125">
        <f>IF($D125="","",IF(LEFT($D125,1)="4","銷貨","成本"))</f>
        <v/>
      </c>
      <c r="AA125">
        <f>IF($I125="","",IF($I125="LOCL","外部","關係企業"))</f>
        <v/>
      </c>
    </row>
    <row r="126">
      <c r="Y126">
        <f>IF($H126="","",IFERROR(VLOOKUP($H126,代碼對照!$A:$B,2,FALSE),"未對應"))</f>
        <v/>
      </c>
      <c r="Z126">
        <f>IF($D126="","",IF(LEFT($D126,1)="4","銷貨","成本"))</f>
        <v/>
      </c>
      <c r="AA126">
        <f>IF($I126="","",IF($I126="LOCL","外部","關係企業"))</f>
        <v/>
      </c>
    </row>
    <row r="127">
      <c r="Y127">
        <f>IF($H127="","",IFERROR(VLOOKUP($H127,代碼對照!$A:$B,2,FALSE),"未對應"))</f>
        <v/>
      </c>
      <c r="Z127">
        <f>IF($D127="","",IF(LEFT($D127,1)="4","銷貨","成本"))</f>
        <v/>
      </c>
      <c r="AA127">
        <f>IF($I127="","",IF($I127="LOCL","外部","關係企業"))</f>
        <v/>
      </c>
    </row>
    <row r="128">
      <c r="Y128">
        <f>IF($H128="","",IFERROR(VLOOKUP($H128,代碼對照!$A:$B,2,FALSE),"未對應"))</f>
        <v/>
      </c>
      <c r="Z128">
        <f>IF($D128="","",IF(LEFT($D128,1)="4","銷貨","成本"))</f>
        <v/>
      </c>
      <c r="AA128">
        <f>IF($I128="","",IF($I128="LOCL","外部","關係企業"))</f>
        <v/>
      </c>
    </row>
    <row r="129">
      <c r="Y129">
        <f>IF($H129="","",IFERROR(VLOOKUP($H129,代碼對照!$A:$B,2,FALSE),"未對應"))</f>
        <v/>
      </c>
      <c r="Z129">
        <f>IF($D129="","",IF(LEFT($D129,1)="4","銷貨","成本"))</f>
        <v/>
      </c>
      <c r="AA129">
        <f>IF($I129="","",IF($I129="LOCL","外部","關係企業"))</f>
        <v/>
      </c>
    </row>
    <row r="130">
      <c r="Y130">
        <f>IF($H130="","",IFERROR(VLOOKUP($H130,代碼對照!$A:$B,2,FALSE),"未對應"))</f>
        <v/>
      </c>
      <c r="Z130">
        <f>IF($D130="","",IF(LEFT($D130,1)="4","銷貨","成本"))</f>
        <v/>
      </c>
      <c r="AA130">
        <f>IF($I130="","",IF($I130="LOCL","外部","關係企業"))</f>
        <v/>
      </c>
    </row>
    <row r="131">
      <c r="Y131">
        <f>IF($H131="","",IFERROR(VLOOKUP($H131,代碼對照!$A:$B,2,FALSE),"未對應"))</f>
        <v/>
      </c>
      <c r="Z131">
        <f>IF($D131="","",IF(LEFT($D131,1)="4","銷貨","成本"))</f>
        <v/>
      </c>
      <c r="AA131">
        <f>IF($I131="","",IF($I131="LOCL","外部","關係企業"))</f>
        <v/>
      </c>
    </row>
    <row r="132">
      <c r="Y132">
        <f>IF($H132="","",IFERROR(VLOOKUP($H132,代碼對照!$A:$B,2,FALSE),"未對應"))</f>
        <v/>
      </c>
      <c r="Z132">
        <f>IF($D132="","",IF(LEFT($D132,1)="4","銷貨","成本"))</f>
        <v/>
      </c>
      <c r="AA132">
        <f>IF($I132="","",IF($I132="LOCL","外部","關係企業"))</f>
        <v/>
      </c>
    </row>
    <row r="133">
      <c r="Y133">
        <f>IF($H133="","",IFERROR(VLOOKUP($H133,代碼對照!$A:$B,2,FALSE),"未對應"))</f>
        <v/>
      </c>
      <c r="Z133">
        <f>IF($D133="","",IF(LEFT($D133,1)="4","銷貨","成本"))</f>
        <v/>
      </c>
      <c r="AA133">
        <f>IF($I133="","",IF($I133="LOCL","外部","關係企業"))</f>
        <v/>
      </c>
    </row>
    <row r="134">
      <c r="Y134">
        <f>IF($H134="","",IFERROR(VLOOKUP($H134,代碼對照!$A:$B,2,FALSE),"未對應"))</f>
        <v/>
      </c>
      <c r="Z134">
        <f>IF($D134="","",IF(LEFT($D134,1)="4","銷貨","成本"))</f>
        <v/>
      </c>
      <c r="AA134">
        <f>IF($I134="","",IF($I134="LOCL","外部","關係企業"))</f>
        <v/>
      </c>
    </row>
    <row r="135">
      <c r="Y135">
        <f>IF($H135="","",IFERROR(VLOOKUP($H135,代碼對照!$A:$B,2,FALSE),"未對應"))</f>
        <v/>
      </c>
      <c r="Z135">
        <f>IF($D135="","",IF(LEFT($D135,1)="4","銷貨","成本"))</f>
        <v/>
      </c>
      <c r="AA135">
        <f>IF($I135="","",IF($I135="LOCL","外部","關係企業"))</f>
        <v/>
      </c>
    </row>
    <row r="136">
      <c r="Y136">
        <f>IF($H136="","",IFERROR(VLOOKUP($H136,代碼對照!$A:$B,2,FALSE),"未對應"))</f>
        <v/>
      </c>
      <c r="Z136">
        <f>IF($D136="","",IF(LEFT($D136,1)="4","銷貨","成本"))</f>
        <v/>
      </c>
      <c r="AA136">
        <f>IF($I136="","",IF($I136="LOCL","外部","關係企業"))</f>
        <v/>
      </c>
    </row>
    <row r="137">
      <c r="Y137">
        <f>IF($H137="","",IFERROR(VLOOKUP($H137,代碼對照!$A:$B,2,FALSE),"未對應"))</f>
        <v/>
      </c>
      <c r="Z137">
        <f>IF($D137="","",IF(LEFT($D137,1)="4","銷貨","成本"))</f>
        <v/>
      </c>
      <c r="AA137">
        <f>IF($I137="","",IF($I137="LOCL","外部","關係企業"))</f>
        <v/>
      </c>
    </row>
    <row r="138">
      <c r="Y138">
        <f>IF($H138="","",IFERROR(VLOOKUP($H138,代碼對照!$A:$B,2,FALSE),"未對應"))</f>
        <v/>
      </c>
      <c r="Z138">
        <f>IF($D138="","",IF(LEFT($D138,1)="4","銷貨","成本"))</f>
        <v/>
      </c>
      <c r="AA138">
        <f>IF($I138="","",IF($I138="LOCL","外部","關係企業"))</f>
        <v/>
      </c>
    </row>
    <row r="139">
      <c r="Y139">
        <f>IF($H139="","",IFERROR(VLOOKUP($H139,代碼對照!$A:$B,2,FALSE),"未對應"))</f>
        <v/>
      </c>
      <c r="Z139">
        <f>IF($D139="","",IF(LEFT($D139,1)="4","銷貨","成本"))</f>
        <v/>
      </c>
      <c r="AA139">
        <f>IF($I139="","",IF($I139="LOCL","外部","關係企業"))</f>
        <v/>
      </c>
    </row>
    <row r="140">
      <c r="Y140">
        <f>IF($H140="","",IFERROR(VLOOKUP($H140,代碼對照!$A:$B,2,FALSE),"未對應"))</f>
        <v/>
      </c>
      <c r="Z140">
        <f>IF($D140="","",IF(LEFT($D140,1)="4","銷貨","成本"))</f>
        <v/>
      </c>
      <c r="AA140">
        <f>IF($I140="","",IF($I140="LOCL","外部","關係企業"))</f>
        <v/>
      </c>
    </row>
    <row r="141">
      <c r="Y141">
        <f>IF($H141="","",IFERROR(VLOOKUP($H141,代碼對照!$A:$B,2,FALSE),"未對應"))</f>
        <v/>
      </c>
      <c r="Z141">
        <f>IF($D141="","",IF(LEFT($D141,1)="4","銷貨","成本"))</f>
        <v/>
      </c>
      <c r="AA141">
        <f>IF($I141="","",IF($I141="LOCL","外部","關係企業"))</f>
        <v/>
      </c>
    </row>
    <row r="142">
      <c r="Y142">
        <f>IF($H142="","",IFERROR(VLOOKUP($H142,代碼對照!$A:$B,2,FALSE),"未對應"))</f>
        <v/>
      </c>
      <c r="Z142">
        <f>IF($D142="","",IF(LEFT($D142,1)="4","銷貨","成本"))</f>
        <v/>
      </c>
      <c r="AA142">
        <f>IF($I142="","",IF($I142="LOCL","外部","關係企業"))</f>
        <v/>
      </c>
    </row>
    <row r="143">
      <c r="Y143">
        <f>IF($H143="","",IFERROR(VLOOKUP($H143,代碼對照!$A:$B,2,FALSE),"未對應"))</f>
        <v/>
      </c>
      <c r="Z143">
        <f>IF($D143="","",IF(LEFT($D143,1)="4","銷貨","成本"))</f>
        <v/>
      </c>
      <c r="AA143">
        <f>IF($I143="","",IF($I143="LOCL","外部","關係企業"))</f>
        <v/>
      </c>
    </row>
    <row r="144">
      <c r="Y144">
        <f>IF($H144="","",IFERROR(VLOOKUP($H144,代碼對照!$A:$B,2,FALSE),"未對應"))</f>
        <v/>
      </c>
      <c r="Z144">
        <f>IF($D144="","",IF(LEFT($D144,1)="4","銷貨","成本"))</f>
        <v/>
      </c>
      <c r="AA144">
        <f>IF($I144="","",IF($I144="LOCL","外部","關係企業"))</f>
        <v/>
      </c>
    </row>
    <row r="145">
      <c r="Y145">
        <f>IF($H145="","",IFERROR(VLOOKUP($H145,代碼對照!$A:$B,2,FALSE),"未對應"))</f>
        <v/>
      </c>
      <c r="Z145">
        <f>IF($D145="","",IF(LEFT($D145,1)="4","銷貨","成本"))</f>
        <v/>
      </c>
      <c r="AA145">
        <f>IF($I145="","",IF($I145="LOCL","外部","關係企業"))</f>
        <v/>
      </c>
    </row>
    <row r="146">
      <c r="Y146">
        <f>IF($H146="","",IFERROR(VLOOKUP($H146,代碼對照!$A:$B,2,FALSE),"未對應"))</f>
        <v/>
      </c>
      <c r="Z146">
        <f>IF($D146="","",IF(LEFT($D146,1)="4","銷貨","成本"))</f>
        <v/>
      </c>
      <c r="AA146">
        <f>IF($I146="","",IF($I146="LOCL","外部","關係企業"))</f>
        <v/>
      </c>
    </row>
    <row r="147">
      <c r="Y147">
        <f>IF($H147="","",IFERROR(VLOOKUP($H147,代碼對照!$A:$B,2,FALSE),"未對應"))</f>
        <v/>
      </c>
      <c r="Z147">
        <f>IF($D147="","",IF(LEFT($D147,1)="4","銷貨","成本"))</f>
        <v/>
      </c>
      <c r="AA147">
        <f>IF($I147="","",IF($I147="LOCL","外部","關係企業"))</f>
        <v/>
      </c>
    </row>
    <row r="148">
      <c r="Y148">
        <f>IF($H148="","",IFERROR(VLOOKUP($H148,代碼對照!$A:$B,2,FALSE),"未對應"))</f>
        <v/>
      </c>
      <c r="Z148">
        <f>IF($D148="","",IF(LEFT($D148,1)="4","銷貨","成本"))</f>
        <v/>
      </c>
      <c r="AA148">
        <f>IF($I148="","",IF($I148="LOCL","外部","關係企業"))</f>
        <v/>
      </c>
    </row>
    <row r="149">
      <c r="Y149">
        <f>IF($H149="","",IFERROR(VLOOKUP($H149,代碼對照!$A:$B,2,FALSE),"未對應"))</f>
        <v/>
      </c>
      <c r="Z149">
        <f>IF($D149="","",IF(LEFT($D149,1)="4","銷貨","成本"))</f>
        <v/>
      </c>
      <c r="AA149">
        <f>IF($I149="","",IF($I149="LOCL","外部","關係企業"))</f>
        <v/>
      </c>
    </row>
    <row r="150">
      <c r="Y150">
        <f>IF($H150="","",IFERROR(VLOOKUP($H150,代碼對照!$A:$B,2,FALSE),"未對應"))</f>
        <v/>
      </c>
      <c r="Z150">
        <f>IF($D150="","",IF(LEFT($D150,1)="4","銷貨","成本"))</f>
        <v/>
      </c>
      <c r="AA150">
        <f>IF($I150="","",IF($I150="LOCL","外部","關係企業"))</f>
        <v/>
      </c>
    </row>
    <row r="151">
      <c r="Y151">
        <f>IF($H151="","",IFERROR(VLOOKUP($H151,代碼對照!$A:$B,2,FALSE),"未對應"))</f>
        <v/>
      </c>
      <c r="Z151">
        <f>IF($D151="","",IF(LEFT($D151,1)="4","銷貨","成本"))</f>
        <v/>
      </c>
      <c r="AA151">
        <f>IF($I151="","",IF($I151="LOCL","外部","關係企業"))</f>
        <v/>
      </c>
    </row>
    <row r="152">
      <c r="Y152">
        <f>IF($H152="","",IFERROR(VLOOKUP($H152,代碼對照!$A:$B,2,FALSE),"未對應"))</f>
        <v/>
      </c>
      <c r="Z152">
        <f>IF($D152="","",IF(LEFT($D152,1)="4","銷貨","成本"))</f>
        <v/>
      </c>
      <c r="AA152">
        <f>IF($I152="","",IF($I152="LOCL","外部","關係企業"))</f>
        <v/>
      </c>
    </row>
    <row r="153">
      <c r="Y153">
        <f>IF($H153="","",IFERROR(VLOOKUP($H153,代碼對照!$A:$B,2,FALSE),"未對應"))</f>
        <v/>
      </c>
      <c r="Z153">
        <f>IF($D153="","",IF(LEFT($D153,1)="4","銷貨","成本"))</f>
        <v/>
      </c>
      <c r="AA153">
        <f>IF($I153="","",IF($I153="LOCL","外部","關係企業"))</f>
        <v/>
      </c>
    </row>
    <row r="154">
      <c r="Y154">
        <f>IF($H154="","",IFERROR(VLOOKUP($H154,代碼對照!$A:$B,2,FALSE),"未對應"))</f>
        <v/>
      </c>
      <c r="Z154">
        <f>IF($D154="","",IF(LEFT($D154,1)="4","銷貨","成本"))</f>
        <v/>
      </c>
      <c r="AA154">
        <f>IF($I154="","",IF($I154="LOCL","外部","關係企業"))</f>
        <v/>
      </c>
    </row>
    <row r="155">
      <c r="Y155">
        <f>IF($H155="","",IFERROR(VLOOKUP($H155,代碼對照!$A:$B,2,FALSE),"未對應"))</f>
        <v/>
      </c>
      <c r="Z155">
        <f>IF($D155="","",IF(LEFT($D155,1)="4","銷貨","成本"))</f>
        <v/>
      </c>
      <c r="AA155">
        <f>IF($I155="","",IF($I155="LOCL","外部","關係企業"))</f>
        <v/>
      </c>
    </row>
    <row r="156">
      <c r="Y156">
        <f>IF($H156="","",IFERROR(VLOOKUP($H156,代碼對照!$A:$B,2,FALSE),"未對應"))</f>
        <v/>
      </c>
      <c r="Z156">
        <f>IF($D156="","",IF(LEFT($D156,1)="4","銷貨","成本"))</f>
        <v/>
      </c>
      <c r="AA156">
        <f>IF($I156="","",IF($I156="LOCL","外部","關係企業"))</f>
        <v/>
      </c>
    </row>
    <row r="157">
      <c r="Y157">
        <f>IF($H157="","",IFERROR(VLOOKUP($H157,代碼對照!$A:$B,2,FALSE),"未對應"))</f>
        <v/>
      </c>
      <c r="Z157">
        <f>IF($D157="","",IF(LEFT($D157,1)="4","銷貨","成本"))</f>
        <v/>
      </c>
      <c r="AA157">
        <f>IF($I157="","",IF($I157="LOCL","外部","關係企業"))</f>
        <v/>
      </c>
    </row>
    <row r="158">
      <c r="Y158">
        <f>IF($H158="","",IFERROR(VLOOKUP($H158,代碼對照!$A:$B,2,FALSE),"未對應"))</f>
        <v/>
      </c>
      <c r="Z158">
        <f>IF($D158="","",IF(LEFT($D158,1)="4","銷貨","成本"))</f>
        <v/>
      </c>
      <c r="AA158">
        <f>IF($I158="","",IF($I158="LOCL","外部","關係企業"))</f>
        <v/>
      </c>
    </row>
    <row r="159">
      <c r="Y159">
        <f>IF($H159="","",IFERROR(VLOOKUP($H159,代碼對照!$A:$B,2,FALSE),"未對應"))</f>
        <v/>
      </c>
      <c r="Z159">
        <f>IF($D159="","",IF(LEFT($D159,1)="4","銷貨","成本"))</f>
        <v/>
      </c>
      <c r="AA159">
        <f>IF($I159="","",IF($I159="LOCL","外部","關係企業"))</f>
        <v/>
      </c>
    </row>
    <row r="160">
      <c r="Y160">
        <f>IF($H160="","",IFERROR(VLOOKUP($H160,代碼對照!$A:$B,2,FALSE),"未對應"))</f>
        <v/>
      </c>
      <c r="Z160">
        <f>IF($D160="","",IF(LEFT($D160,1)="4","銷貨","成本"))</f>
        <v/>
      </c>
      <c r="AA160">
        <f>IF($I160="","",IF($I160="LOCL","外部","關係企業"))</f>
        <v/>
      </c>
    </row>
    <row r="161">
      <c r="Y161">
        <f>IF($H161="","",IFERROR(VLOOKUP($H161,代碼對照!$A:$B,2,FALSE),"未對應"))</f>
        <v/>
      </c>
      <c r="Z161">
        <f>IF($D161="","",IF(LEFT($D161,1)="4","銷貨","成本"))</f>
        <v/>
      </c>
      <c r="AA161">
        <f>IF($I161="","",IF($I161="LOCL","外部","關係企業"))</f>
        <v/>
      </c>
    </row>
    <row r="162">
      <c r="Y162">
        <f>IF($H162="","",IFERROR(VLOOKUP($H162,代碼對照!$A:$B,2,FALSE),"未對應"))</f>
        <v/>
      </c>
      <c r="Z162">
        <f>IF($D162="","",IF(LEFT($D162,1)="4","銷貨","成本"))</f>
        <v/>
      </c>
      <c r="AA162">
        <f>IF($I162="","",IF($I162="LOCL","外部","關係企業"))</f>
        <v/>
      </c>
    </row>
    <row r="163">
      <c r="Y163">
        <f>IF($H163="","",IFERROR(VLOOKUP($H163,代碼對照!$A:$B,2,FALSE),"未對應"))</f>
        <v/>
      </c>
      <c r="Z163">
        <f>IF($D163="","",IF(LEFT($D163,1)="4","銷貨","成本"))</f>
        <v/>
      </c>
      <c r="AA163">
        <f>IF($I163="","",IF($I163="LOCL","外部","關係企業"))</f>
        <v/>
      </c>
    </row>
    <row r="164">
      <c r="Y164">
        <f>IF($H164="","",IFERROR(VLOOKUP($H164,代碼對照!$A:$B,2,FALSE),"未對應"))</f>
        <v/>
      </c>
      <c r="Z164">
        <f>IF($D164="","",IF(LEFT($D164,1)="4","銷貨","成本"))</f>
        <v/>
      </c>
      <c r="AA164">
        <f>IF($I164="","",IF($I164="LOCL","外部","關係企業"))</f>
        <v/>
      </c>
    </row>
    <row r="165">
      <c r="Y165">
        <f>IF($H165="","",IFERROR(VLOOKUP($H165,代碼對照!$A:$B,2,FALSE),"未對應"))</f>
        <v/>
      </c>
      <c r="Z165">
        <f>IF($D165="","",IF(LEFT($D165,1)="4","銷貨","成本"))</f>
        <v/>
      </c>
      <c r="AA165">
        <f>IF($I165="","",IF($I165="LOCL","外部","關係企業"))</f>
        <v/>
      </c>
    </row>
    <row r="166">
      <c r="Y166">
        <f>IF($H166="","",IFERROR(VLOOKUP($H166,代碼對照!$A:$B,2,FALSE),"未對應"))</f>
        <v/>
      </c>
      <c r="Z166">
        <f>IF($D166="","",IF(LEFT($D166,1)="4","銷貨","成本"))</f>
        <v/>
      </c>
      <c r="AA166">
        <f>IF($I166="","",IF($I166="LOCL","外部","關係企業"))</f>
        <v/>
      </c>
    </row>
    <row r="167">
      <c r="Y167">
        <f>IF($H167="","",IFERROR(VLOOKUP($H167,代碼對照!$A:$B,2,FALSE),"未對應"))</f>
        <v/>
      </c>
      <c r="Z167">
        <f>IF($D167="","",IF(LEFT($D167,1)="4","銷貨","成本"))</f>
        <v/>
      </c>
      <c r="AA167">
        <f>IF($I167="","",IF($I167="LOCL","外部","關係企業"))</f>
        <v/>
      </c>
    </row>
    <row r="168">
      <c r="Y168">
        <f>IF($H168="","",IFERROR(VLOOKUP($H168,代碼對照!$A:$B,2,FALSE),"未對應"))</f>
        <v/>
      </c>
      <c r="Z168">
        <f>IF($D168="","",IF(LEFT($D168,1)="4","銷貨","成本"))</f>
        <v/>
      </c>
      <c r="AA168">
        <f>IF($I168="","",IF($I168="LOCL","外部","關係企業"))</f>
        <v/>
      </c>
    </row>
    <row r="169">
      <c r="Y169">
        <f>IF($H169="","",IFERROR(VLOOKUP($H169,代碼對照!$A:$B,2,FALSE),"未對應"))</f>
        <v/>
      </c>
      <c r="Z169">
        <f>IF($D169="","",IF(LEFT($D169,1)="4","銷貨","成本"))</f>
        <v/>
      </c>
      <c r="AA169">
        <f>IF($I169="","",IF($I169="LOCL","外部","關係企業"))</f>
        <v/>
      </c>
    </row>
    <row r="170">
      <c r="Y170">
        <f>IF($H170="","",IFERROR(VLOOKUP($H170,代碼對照!$A:$B,2,FALSE),"未對應"))</f>
        <v/>
      </c>
      <c r="Z170">
        <f>IF($D170="","",IF(LEFT($D170,1)="4","銷貨","成本"))</f>
        <v/>
      </c>
      <c r="AA170">
        <f>IF($I170="","",IF($I170="LOCL","外部","關係企業"))</f>
        <v/>
      </c>
    </row>
    <row r="171">
      <c r="Y171">
        <f>IF($H171="","",IFERROR(VLOOKUP($H171,代碼對照!$A:$B,2,FALSE),"未對應"))</f>
        <v/>
      </c>
      <c r="Z171">
        <f>IF($D171="","",IF(LEFT($D171,1)="4","銷貨","成本"))</f>
        <v/>
      </c>
      <c r="AA171">
        <f>IF($I171="","",IF($I171="LOCL","外部","關係企業"))</f>
        <v/>
      </c>
    </row>
    <row r="172">
      <c r="Y172">
        <f>IF($H172="","",IFERROR(VLOOKUP($H172,代碼對照!$A:$B,2,FALSE),"未對應"))</f>
        <v/>
      </c>
      <c r="Z172">
        <f>IF($D172="","",IF(LEFT($D172,1)="4","銷貨","成本"))</f>
        <v/>
      </c>
      <c r="AA172">
        <f>IF($I172="","",IF($I172="LOCL","外部","關係企業"))</f>
        <v/>
      </c>
    </row>
    <row r="173">
      <c r="Y173">
        <f>IF($H173="","",IFERROR(VLOOKUP($H173,代碼對照!$A:$B,2,FALSE),"未對應"))</f>
        <v/>
      </c>
      <c r="Z173">
        <f>IF($D173="","",IF(LEFT($D173,1)="4","銷貨","成本"))</f>
        <v/>
      </c>
      <c r="AA173">
        <f>IF($I173="","",IF($I173="LOCL","外部","關係企業"))</f>
        <v/>
      </c>
    </row>
    <row r="174">
      <c r="Y174">
        <f>IF($H174="","",IFERROR(VLOOKUP($H174,代碼對照!$A:$B,2,FALSE),"未對應"))</f>
        <v/>
      </c>
      <c r="Z174">
        <f>IF($D174="","",IF(LEFT($D174,1)="4","銷貨","成本"))</f>
        <v/>
      </c>
      <c r="AA174">
        <f>IF($I174="","",IF($I174="LOCL","外部","關係企業"))</f>
        <v/>
      </c>
    </row>
    <row r="175">
      <c r="Y175">
        <f>IF($H175="","",IFERROR(VLOOKUP($H175,代碼對照!$A:$B,2,FALSE),"未對應"))</f>
        <v/>
      </c>
      <c r="Z175">
        <f>IF($D175="","",IF(LEFT($D175,1)="4","銷貨","成本"))</f>
        <v/>
      </c>
      <c r="AA175">
        <f>IF($I175="","",IF($I175="LOCL","外部","關係企業"))</f>
        <v/>
      </c>
    </row>
    <row r="176">
      <c r="Y176">
        <f>IF($H176="","",IFERROR(VLOOKUP($H176,代碼對照!$A:$B,2,FALSE),"未對應"))</f>
        <v/>
      </c>
      <c r="Z176">
        <f>IF($D176="","",IF(LEFT($D176,1)="4","銷貨","成本"))</f>
        <v/>
      </c>
      <c r="AA176">
        <f>IF($I176="","",IF($I176="LOCL","外部","關係企業"))</f>
        <v/>
      </c>
    </row>
    <row r="177">
      <c r="Y177">
        <f>IF($H177="","",IFERROR(VLOOKUP($H177,代碼對照!$A:$B,2,FALSE),"未對應"))</f>
        <v/>
      </c>
      <c r="Z177">
        <f>IF($D177="","",IF(LEFT($D177,1)="4","銷貨","成本"))</f>
        <v/>
      </c>
      <c r="AA177">
        <f>IF($I177="","",IF($I177="LOCL","外部","關係企業"))</f>
        <v/>
      </c>
    </row>
    <row r="178">
      <c r="Y178">
        <f>IF($H178="","",IFERROR(VLOOKUP($H178,代碼對照!$A:$B,2,FALSE),"未對應"))</f>
        <v/>
      </c>
      <c r="Z178">
        <f>IF($D178="","",IF(LEFT($D178,1)="4","銷貨","成本"))</f>
        <v/>
      </c>
      <c r="AA178">
        <f>IF($I178="","",IF($I178="LOCL","外部","關係企業"))</f>
        <v/>
      </c>
    </row>
    <row r="179">
      <c r="Y179">
        <f>IF($H179="","",IFERROR(VLOOKUP($H179,代碼對照!$A:$B,2,FALSE),"未對應"))</f>
        <v/>
      </c>
      <c r="Z179">
        <f>IF($D179="","",IF(LEFT($D179,1)="4","銷貨","成本"))</f>
        <v/>
      </c>
      <c r="AA179">
        <f>IF($I179="","",IF($I179="LOCL","外部","關係企業"))</f>
        <v/>
      </c>
    </row>
    <row r="180">
      <c r="Y180">
        <f>IF($H180="","",IFERROR(VLOOKUP($H180,代碼對照!$A:$B,2,FALSE),"未對應"))</f>
        <v/>
      </c>
      <c r="Z180">
        <f>IF($D180="","",IF(LEFT($D180,1)="4","銷貨","成本"))</f>
        <v/>
      </c>
      <c r="AA180">
        <f>IF($I180="","",IF($I180="LOCL","外部","關係企業"))</f>
        <v/>
      </c>
    </row>
    <row r="181">
      <c r="Y181">
        <f>IF($H181="","",IFERROR(VLOOKUP($H181,代碼對照!$A:$B,2,FALSE),"未對應"))</f>
        <v/>
      </c>
      <c r="Z181">
        <f>IF($D181="","",IF(LEFT($D181,1)="4","銷貨","成本"))</f>
        <v/>
      </c>
      <c r="AA181">
        <f>IF($I181="","",IF($I181="LOCL","外部","關係企業"))</f>
        <v/>
      </c>
    </row>
    <row r="182">
      <c r="Y182">
        <f>IF($H182="","",IFERROR(VLOOKUP($H182,代碼對照!$A:$B,2,FALSE),"未對應"))</f>
        <v/>
      </c>
      <c r="Z182">
        <f>IF($D182="","",IF(LEFT($D182,1)="4","銷貨","成本"))</f>
        <v/>
      </c>
      <c r="AA182">
        <f>IF($I182="","",IF($I182="LOCL","外部","關係企業"))</f>
        <v/>
      </c>
    </row>
    <row r="183">
      <c r="Y183">
        <f>IF($H183="","",IFERROR(VLOOKUP($H183,代碼對照!$A:$B,2,FALSE),"未對應"))</f>
        <v/>
      </c>
      <c r="Z183">
        <f>IF($D183="","",IF(LEFT($D183,1)="4","銷貨","成本"))</f>
        <v/>
      </c>
      <c r="AA183">
        <f>IF($I183="","",IF($I183="LOCL","外部","關係企業"))</f>
        <v/>
      </c>
    </row>
    <row r="184">
      <c r="Y184">
        <f>IF($H184="","",IFERROR(VLOOKUP($H184,代碼對照!$A:$B,2,FALSE),"未對應"))</f>
        <v/>
      </c>
      <c r="Z184">
        <f>IF($D184="","",IF(LEFT($D184,1)="4","銷貨","成本"))</f>
        <v/>
      </c>
      <c r="AA184">
        <f>IF($I184="","",IF($I184="LOCL","外部","關係企業"))</f>
        <v/>
      </c>
    </row>
    <row r="185">
      <c r="Y185">
        <f>IF($H185="","",IFERROR(VLOOKUP($H185,代碼對照!$A:$B,2,FALSE),"未對應"))</f>
        <v/>
      </c>
      <c r="Z185">
        <f>IF($D185="","",IF(LEFT($D185,1)="4","銷貨","成本"))</f>
        <v/>
      </c>
      <c r="AA185">
        <f>IF($I185="","",IF($I185="LOCL","外部","關係企業"))</f>
        <v/>
      </c>
    </row>
    <row r="186">
      <c r="Y186">
        <f>IF($H186="","",IFERROR(VLOOKUP($H186,代碼對照!$A:$B,2,FALSE),"未對應"))</f>
        <v/>
      </c>
      <c r="Z186">
        <f>IF($D186="","",IF(LEFT($D186,1)="4","銷貨","成本"))</f>
        <v/>
      </c>
      <c r="AA186">
        <f>IF($I186="","",IF($I186="LOCL","外部","關係企業"))</f>
        <v/>
      </c>
    </row>
    <row r="187">
      <c r="Y187">
        <f>IF($H187="","",IFERROR(VLOOKUP($H187,代碼對照!$A:$B,2,FALSE),"未對應"))</f>
        <v/>
      </c>
      <c r="Z187">
        <f>IF($D187="","",IF(LEFT($D187,1)="4","銷貨","成本"))</f>
        <v/>
      </c>
      <c r="AA187">
        <f>IF($I187="","",IF($I187="LOCL","外部","關係企業"))</f>
        <v/>
      </c>
    </row>
    <row r="188">
      <c r="Y188">
        <f>IF($H188="","",IFERROR(VLOOKUP($H188,代碼對照!$A:$B,2,FALSE),"未對應"))</f>
        <v/>
      </c>
      <c r="Z188">
        <f>IF($D188="","",IF(LEFT($D188,1)="4","銷貨","成本"))</f>
        <v/>
      </c>
      <c r="AA188">
        <f>IF($I188="","",IF($I188="LOCL","外部","關係企業"))</f>
        <v/>
      </c>
    </row>
    <row r="189">
      <c r="Y189">
        <f>IF($H189="","",IFERROR(VLOOKUP($H189,代碼對照!$A:$B,2,FALSE),"未對應"))</f>
        <v/>
      </c>
      <c r="Z189">
        <f>IF($D189="","",IF(LEFT($D189,1)="4","銷貨","成本"))</f>
        <v/>
      </c>
      <c r="AA189">
        <f>IF($I189="","",IF($I189="LOCL","外部","關係企業"))</f>
        <v/>
      </c>
    </row>
    <row r="190">
      <c r="Y190">
        <f>IF($H190="","",IFERROR(VLOOKUP($H190,代碼對照!$A:$B,2,FALSE),"未對應"))</f>
        <v/>
      </c>
      <c r="Z190">
        <f>IF($D190="","",IF(LEFT($D190,1)="4","銷貨","成本"))</f>
        <v/>
      </c>
      <c r="AA190">
        <f>IF($I190="","",IF($I190="LOCL","外部","關係企業"))</f>
        <v/>
      </c>
    </row>
    <row r="191">
      <c r="Y191">
        <f>IF($H191="","",IFERROR(VLOOKUP($H191,代碼對照!$A:$B,2,FALSE),"未對應"))</f>
        <v/>
      </c>
      <c r="Z191">
        <f>IF($D191="","",IF(LEFT($D191,1)="4","銷貨","成本"))</f>
        <v/>
      </c>
      <c r="AA191">
        <f>IF($I191="","",IF($I191="LOCL","外部","關係企業"))</f>
        <v/>
      </c>
    </row>
    <row r="192">
      <c r="Y192">
        <f>IF($H192="","",IFERROR(VLOOKUP($H192,代碼對照!$A:$B,2,FALSE),"未對應"))</f>
        <v/>
      </c>
      <c r="Z192">
        <f>IF($D192="","",IF(LEFT($D192,1)="4","銷貨","成本"))</f>
        <v/>
      </c>
      <c r="AA192">
        <f>IF($I192="","",IF($I192="LOCL","外部","關係企業"))</f>
        <v/>
      </c>
    </row>
    <row r="193">
      <c r="Y193">
        <f>IF($H193="","",IFERROR(VLOOKUP($H193,代碼對照!$A:$B,2,FALSE),"未對應"))</f>
        <v/>
      </c>
      <c r="Z193">
        <f>IF($D193="","",IF(LEFT($D193,1)="4","銷貨","成本"))</f>
        <v/>
      </c>
      <c r="AA193">
        <f>IF($I193="","",IF($I193="LOCL","外部","關係企業"))</f>
        <v/>
      </c>
    </row>
    <row r="194">
      <c r="Y194">
        <f>IF($H194="","",IFERROR(VLOOKUP($H194,代碼對照!$A:$B,2,FALSE),"未對應"))</f>
        <v/>
      </c>
      <c r="Z194">
        <f>IF($D194="","",IF(LEFT($D194,1)="4","銷貨","成本"))</f>
        <v/>
      </c>
      <c r="AA194">
        <f>IF($I194="","",IF($I194="LOCL","外部","關係企業"))</f>
        <v/>
      </c>
    </row>
    <row r="195">
      <c r="Y195">
        <f>IF($H195="","",IFERROR(VLOOKUP($H195,代碼對照!$A:$B,2,FALSE),"未對應"))</f>
        <v/>
      </c>
      <c r="Z195">
        <f>IF($D195="","",IF(LEFT($D195,1)="4","銷貨","成本"))</f>
        <v/>
      </c>
      <c r="AA195">
        <f>IF($I195="","",IF($I195="LOCL","外部","關係企業"))</f>
        <v/>
      </c>
    </row>
    <row r="196">
      <c r="Y196">
        <f>IF($H196="","",IFERROR(VLOOKUP($H196,代碼對照!$A:$B,2,FALSE),"未對應"))</f>
        <v/>
      </c>
      <c r="Z196">
        <f>IF($D196="","",IF(LEFT($D196,1)="4","銷貨","成本"))</f>
        <v/>
      </c>
      <c r="AA196">
        <f>IF($I196="","",IF($I196="LOCL","外部","關係企業"))</f>
        <v/>
      </c>
    </row>
    <row r="197">
      <c r="Y197">
        <f>IF($H197="","",IFERROR(VLOOKUP($H197,代碼對照!$A:$B,2,FALSE),"未對應"))</f>
        <v/>
      </c>
      <c r="Z197">
        <f>IF($D197="","",IF(LEFT($D197,1)="4","銷貨","成本"))</f>
        <v/>
      </c>
      <c r="AA197">
        <f>IF($I197="","",IF($I197="LOCL","外部","關係企業"))</f>
        <v/>
      </c>
    </row>
    <row r="198">
      <c r="Y198">
        <f>IF($H198="","",IFERROR(VLOOKUP($H198,代碼對照!$A:$B,2,FALSE),"未對應"))</f>
        <v/>
      </c>
      <c r="Z198">
        <f>IF($D198="","",IF(LEFT($D198,1)="4","銷貨","成本"))</f>
        <v/>
      </c>
      <c r="AA198">
        <f>IF($I198="","",IF($I198="LOCL","外部","關係企業"))</f>
        <v/>
      </c>
    </row>
    <row r="199">
      <c r="Y199">
        <f>IF($H199="","",IFERROR(VLOOKUP($H199,代碼對照!$A:$B,2,FALSE),"未對應"))</f>
        <v/>
      </c>
      <c r="Z199">
        <f>IF($D199="","",IF(LEFT($D199,1)="4","銷貨","成本"))</f>
        <v/>
      </c>
      <c r="AA199">
        <f>IF($I199="","",IF($I199="LOCL","外部","關係企業"))</f>
        <v/>
      </c>
    </row>
    <row r="200">
      <c r="Y200">
        <f>IF($H200="","",IFERROR(VLOOKUP($H200,代碼對照!$A:$B,2,FALSE),"未對應"))</f>
        <v/>
      </c>
      <c r="Z200">
        <f>IF($D200="","",IF(LEFT($D200,1)="4","銷貨","成本"))</f>
        <v/>
      </c>
      <c r="AA200">
        <f>IF($I200="","",IF($I200="LOCL","外部","關係企業"))</f>
        <v/>
      </c>
    </row>
    <row r="201">
      <c r="Y201">
        <f>IF($H201="","",IFERROR(VLOOKUP($H201,代碼對照!$A:$B,2,FALSE),"未對應"))</f>
        <v/>
      </c>
      <c r="Z201">
        <f>IF($D201="","",IF(LEFT($D201,1)="4","銷貨","成本"))</f>
        <v/>
      </c>
      <c r="AA201">
        <f>IF($I201="","",IF($I201="LOCL","外部","關係企業"))</f>
        <v/>
      </c>
    </row>
    <row r="202">
      <c r="Y202">
        <f>IF($H202="","",IFERROR(VLOOKUP($H202,代碼對照!$A:$B,2,FALSE),"未對應"))</f>
        <v/>
      </c>
      <c r="Z202">
        <f>IF($D202="","",IF(LEFT($D202,1)="4","銷貨","成本"))</f>
        <v/>
      </c>
      <c r="AA202">
        <f>IF($I202="","",IF($I202="LOCL","外部","關係企業"))</f>
        <v/>
      </c>
    </row>
    <row r="203">
      <c r="Y203">
        <f>IF($H203="","",IFERROR(VLOOKUP($H203,代碼對照!$A:$B,2,FALSE),"未對應"))</f>
        <v/>
      </c>
      <c r="Z203">
        <f>IF($D203="","",IF(LEFT($D203,1)="4","銷貨","成本"))</f>
        <v/>
      </c>
      <c r="AA203">
        <f>IF($I203="","",IF($I203="LOCL","外部","關係企業"))</f>
        <v/>
      </c>
    </row>
    <row r="204">
      <c r="Y204">
        <f>IF($H204="","",IFERROR(VLOOKUP($H204,代碼對照!$A:$B,2,FALSE),"未對應"))</f>
        <v/>
      </c>
      <c r="Z204">
        <f>IF($D204="","",IF(LEFT($D204,1)="4","銷貨","成本"))</f>
        <v/>
      </c>
      <c r="AA204">
        <f>IF($I204="","",IF($I204="LOCL","外部","關係企業"))</f>
        <v/>
      </c>
    </row>
    <row r="205">
      <c r="Y205">
        <f>IF($H205="","",IFERROR(VLOOKUP($H205,代碼對照!$A:$B,2,FALSE),"未對應"))</f>
        <v/>
      </c>
      <c r="Z205">
        <f>IF($D205="","",IF(LEFT($D205,1)="4","銷貨","成本"))</f>
        <v/>
      </c>
      <c r="AA205">
        <f>IF($I205="","",IF($I205="LOCL","外部","關係企業"))</f>
        <v/>
      </c>
    </row>
    <row r="206">
      <c r="Y206">
        <f>IF($H206="","",IFERROR(VLOOKUP($H206,代碼對照!$A:$B,2,FALSE),"未對應"))</f>
        <v/>
      </c>
      <c r="Z206">
        <f>IF($D206="","",IF(LEFT($D206,1)="4","銷貨","成本"))</f>
        <v/>
      </c>
      <c r="AA206">
        <f>IF($I206="","",IF($I206="LOCL","外部","關係企業"))</f>
        <v/>
      </c>
    </row>
    <row r="207">
      <c r="Y207">
        <f>IF($H207="","",IFERROR(VLOOKUP($H207,代碼對照!$A:$B,2,FALSE),"未對應"))</f>
        <v/>
      </c>
      <c r="Z207">
        <f>IF($D207="","",IF(LEFT($D207,1)="4","銷貨","成本"))</f>
        <v/>
      </c>
      <c r="AA207">
        <f>IF($I207="","",IF($I207="LOCL","外部","關係企業"))</f>
        <v/>
      </c>
    </row>
    <row r="208">
      <c r="Y208">
        <f>IF($H208="","",IFERROR(VLOOKUP($H208,代碼對照!$A:$B,2,FALSE),"未對應"))</f>
        <v/>
      </c>
      <c r="Z208">
        <f>IF($D208="","",IF(LEFT($D208,1)="4","銷貨","成本"))</f>
        <v/>
      </c>
      <c r="AA208">
        <f>IF($I208="","",IF($I208="LOCL","外部","關係企業"))</f>
        <v/>
      </c>
    </row>
    <row r="209">
      <c r="Y209">
        <f>IF($H209="","",IFERROR(VLOOKUP($H209,代碼對照!$A:$B,2,FALSE),"未對應"))</f>
        <v/>
      </c>
      <c r="Z209">
        <f>IF($D209="","",IF(LEFT($D209,1)="4","銷貨","成本"))</f>
        <v/>
      </c>
      <c r="AA209">
        <f>IF($I209="","",IF($I209="LOCL","外部","關係企業"))</f>
        <v/>
      </c>
    </row>
    <row r="210">
      <c r="Y210">
        <f>IF($H210="","",IFERROR(VLOOKUP($H210,代碼對照!$A:$B,2,FALSE),"未對應"))</f>
        <v/>
      </c>
      <c r="Z210">
        <f>IF($D210="","",IF(LEFT($D210,1)="4","銷貨","成本"))</f>
        <v/>
      </c>
      <c r="AA210">
        <f>IF($I210="","",IF($I210="LOCL","外部","關係企業"))</f>
        <v/>
      </c>
    </row>
    <row r="211">
      <c r="Y211">
        <f>IF($H211="","",IFERROR(VLOOKUP($H211,代碼對照!$A:$B,2,FALSE),"未對應"))</f>
        <v/>
      </c>
      <c r="Z211">
        <f>IF($D211="","",IF(LEFT($D211,1)="4","銷貨","成本"))</f>
        <v/>
      </c>
      <c r="AA211">
        <f>IF($I211="","",IF($I211="LOCL","外部","關係企業"))</f>
        <v/>
      </c>
    </row>
    <row r="212">
      <c r="Y212">
        <f>IF($H212="","",IFERROR(VLOOKUP($H212,代碼對照!$A:$B,2,FALSE),"未對應"))</f>
        <v/>
      </c>
      <c r="Z212">
        <f>IF($D212="","",IF(LEFT($D212,1)="4","銷貨","成本"))</f>
        <v/>
      </c>
      <c r="AA212">
        <f>IF($I212="","",IF($I212="LOCL","外部","關係企業"))</f>
        <v/>
      </c>
    </row>
    <row r="213">
      <c r="Y213">
        <f>IF($H213="","",IFERROR(VLOOKUP($H213,代碼對照!$A:$B,2,FALSE),"未對應"))</f>
        <v/>
      </c>
      <c r="Z213">
        <f>IF($D213="","",IF(LEFT($D213,1)="4","銷貨","成本"))</f>
        <v/>
      </c>
      <c r="AA213">
        <f>IF($I213="","",IF($I213="LOCL","外部","關係企業"))</f>
        <v/>
      </c>
    </row>
    <row r="214">
      <c r="Y214">
        <f>IF($H214="","",IFERROR(VLOOKUP($H214,代碼對照!$A:$B,2,FALSE),"未對應"))</f>
        <v/>
      </c>
      <c r="Z214">
        <f>IF($D214="","",IF(LEFT($D214,1)="4","銷貨","成本"))</f>
        <v/>
      </c>
      <c r="AA214">
        <f>IF($I214="","",IF($I214="LOCL","外部","關係企業"))</f>
        <v/>
      </c>
    </row>
    <row r="215">
      <c r="Y215">
        <f>IF($H215="","",IFERROR(VLOOKUP($H215,代碼對照!$A:$B,2,FALSE),"未對應"))</f>
        <v/>
      </c>
      <c r="Z215">
        <f>IF($D215="","",IF(LEFT($D215,1)="4","銷貨","成本"))</f>
        <v/>
      </c>
      <c r="AA215">
        <f>IF($I215="","",IF($I215="LOCL","外部","關係企業"))</f>
        <v/>
      </c>
    </row>
    <row r="216">
      <c r="Y216">
        <f>IF($H216="","",IFERROR(VLOOKUP($H216,代碼對照!$A:$B,2,FALSE),"未對應"))</f>
        <v/>
      </c>
      <c r="Z216">
        <f>IF($D216="","",IF(LEFT($D216,1)="4","銷貨","成本"))</f>
        <v/>
      </c>
      <c r="AA216">
        <f>IF($I216="","",IF($I216="LOCL","外部","關係企業"))</f>
        <v/>
      </c>
    </row>
    <row r="217">
      <c r="Y217">
        <f>IF($H217="","",IFERROR(VLOOKUP($H217,代碼對照!$A:$B,2,FALSE),"未對應"))</f>
        <v/>
      </c>
      <c r="Z217">
        <f>IF($D217="","",IF(LEFT($D217,1)="4","銷貨","成本"))</f>
        <v/>
      </c>
      <c r="AA217">
        <f>IF($I217="","",IF($I217="LOCL","外部","關係企業"))</f>
        <v/>
      </c>
    </row>
    <row r="218">
      <c r="Y218">
        <f>IF($H218="","",IFERROR(VLOOKUP($H218,代碼對照!$A:$B,2,FALSE),"未對應"))</f>
        <v/>
      </c>
      <c r="Z218">
        <f>IF($D218="","",IF(LEFT($D218,1)="4","銷貨","成本"))</f>
        <v/>
      </c>
      <c r="AA218">
        <f>IF($I218="","",IF($I218="LOCL","外部","關係企業"))</f>
        <v/>
      </c>
    </row>
    <row r="219">
      <c r="Y219">
        <f>IF($H219="","",IFERROR(VLOOKUP($H219,代碼對照!$A:$B,2,FALSE),"未對應"))</f>
        <v/>
      </c>
      <c r="Z219">
        <f>IF($D219="","",IF(LEFT($D219,1)="4","銷貨","成本"))</f>
        <v/>
      </c>
      <c r="AA219">
        <f>IF($I219="","",IF($I219="LOCL","外部","關係企業"))</f>
        <v/>
      </c>
    </row>
    <row r="220">
      <c r="Y220">
        <f>IF($H220="","",IFERROR(VLOOKUP($H220,代碼對照!$A:$B,2,FALSE),"未對應"))</f>
        <v/>
      </c>
      <c r="Z220">
        <f>IF($D220="","",IF(LEFT($D220,1)="4","銷貨","成本"))</f>
        <v/>
      </c>
      <c r="AA220">
        <f>IF($I220="","",IF($I220="LOCL","外部","關係企業"))</f>
        <v/>
      </c>
    </row>
    <row r="221">
      <c r="Y221">
        <f>IF($H221="","",IFERROR(VLOOKUP($H221,代碼對照!$A:$B,2,FALSE),"未對應"))</f>
        <v/>
      </c>
      <c r="Z221">
        <f>IF($D221="","",IF(LEFT($D221,1)="4","銷貨","成本"))</f>
        <v/>
      </c>
      <c r="AA221">
        <f>IF($I221="","",IF($I221="LOCL","外部","關係企業"))</f>
        <v/>
      </c>
    </row>
    <row r="222">
      <c r="Y222">
        <f>IF($H222="","",IFERROR(VLOOKUP($H222,代碼對照!$A:$B,2,FALSE),"未對應"))</f>
        <v/>
      </c>
      <c r="Z222">
        <f>IF($D222="","",IF(LEFT($D222,1)="4","銷貨","成本"))</f>
        <v/>
      </c>
      <c r="AA222">
        <f>IF($I222="","",IF($I222="LOCL","外部","關係企業"))</f>
        <v/>
      </c>
    </row>
    <row r="223">
      <c r="Y223">
        <f>IF($H223="","",IFERROR(VLOOKUP($H223,代碼對照!$A:$B,2,FALSE),"未對應"))</f>
        <v/>
      </c>
      <c r="Z223">
        <f>IF($D223="","",IF(LEFT($D223,1)="4","銷貨","成本"))</f>
        <v/>
      </c>
      <c r="AA223">
        <f>IF($I223="","",IF($I223="LOCL","外部","關係企業"))</f>
        <v/>
      </c>
    </row>
    <row r="224">
      <c r="Y224">
        <f>IF($H224="","",IFERROR(VLOOKUP($H224,代碼對照!$A:$B,2,FALSE),"未對應"))</f>
        <v/>
      </c>
      <c r="Z224">
        <f>IF($D224="","",IF(LEFT($D224,1)="4","銷貨","成本"))</f>
        <v/>
      </c>
      <c r="AA224">
        <f>IF($I224="","",IF($I224="LOCL","外部","關係企業"))</f>
        <v/>
      </c>
    </row>
    <row r="225">
      <c r="Y225">
        <f>IF($H225="","",IFERROR(VLOOKUP($H225,代碼對照!$A:$B,2,FALSE),"未對應"))</f>
        <v/>
      </c>
      <c r="Z225">
        <f>IF($D225="","",IF(LEFT($D225,1)="4","銷貨","成本"))</f>
        <v/>
      </c>
      <c r="AA225">
        <f>IF($I225="","",IF($I225="LOCL","外部","關係企業"))</f>
        <v/>
      </c>
    </row>
    <row r="226">
      <c r="Y226">
        <f>IF($H226="","",IFERROR(VLOOKUP($H226,代碼對照!$A:$B,2,FALSE),"未對應"))</f>
        <v/>
      </c>
      <c r="Z226">
        <f>IF($D226="","",IF(LEFT($D226,1)="4","銷貨","成本"))</f>
        <v/>
      </c>
      <c r="AA226">
        <f>IF($I226="","",IF($I226="LOCL","外部","關係企業"))</f>
        <v/>
      </c>
    </row>
    <row r="227">
      <c r="Y227">
        <f>IF($H227="","",IFERROR(VLOOKUP($H227,代碼對照!$A:$B,2,FALSE),"未對應"))</f>
        <v/>
      </c>
      <c r="Z227">
        <f>IF($D227="","",IF(LEFT($D227,1)="4","銷貨","成本"))</f>
        <v/>
      </c>
      <c r="AA227">
        <f>IF($I227="","",IF($I227="LOCL","外部","關係企業"))</f>
        <v/>
      </c>
    </row>
    <row r="228">
      <c r="Y228">
        <f>IF($H228="","",IFERROR(VLOOKUP($H228,代碼對照!$A:$B,2,FALSE),"未對應"))</f>
        <v/>
      </c>
      <c r="Z228">
        <f>IF($D228="","",IF(LEFT($D228,1)="4","銷貨","成本"))</f>
        <v/>
      </c>
      <c r="AA228">
        <f>IF($I228="","",IF($I228="LOCL","外部","關係企業"))</f>
        <v/>
      </c>
    </row>
    <row r="229">
      <c r="Y229">
        <f>IF($H229="","",IFERROR(VLOOKUP($H229,代碼對照!$A:$B,2,FALSE),"未對應"))</f>
        <v/>
      </c>
      <c r="Z229">
        <f>IF($D229="","",IF(LEFT($D229,1)="4","銷貨","成本"))</f>
        <v/>
      </c>
      <c r="AA229">
        <f>IF($I229="","",IF($I229="LOCL","外部","關係企業"))</f>
        <v/>
      </c>
    </row>
    <row r="230">
      <c r="Y230">
        <f>IF($H230="","",IFERROR(VLOOKUP($H230,代碼對照!$A:$B,2,FALSE),"未對應"))</f>
        <v/>
      </c>
      <c r="Z230">
        <f>IF($D230="","",IF(LEFT($D230,1)="4","銷貨","成本"))</f>
        <v/>
      </c>
      <c r="AA230">
        <f>IF($I230="","",IF($I230="LOCL","外部","關係企業"))</f>
        <v/>
      </c>
    </row>
    <row r="231">
      <c r="Y231">
        <f>IF($H231="","",IFERROR(VLOOKUP($H231,代碼對照!$A:$B,2,FALSE),"未對應"))</f>
        <v/>
      </c>
      <c r="Z231">
        <f>IF($D231="","",IF(LEFT($D231,1)="4","銷貨","成本"))</f>
        <v/>
      </c>
      <c r="AA231">
        <f>IF($I231="","",IF($I231="LOCL","外部","關係企業"))</f>
        <v/>
      </c>
    </row>
    <row r="232">
      <c r="Y232">
        <f>IF($H232="","",IFERROR(VLOOKUP($H232,代碼對照!$A:$B,2,FALSE),"未對應"))</f>
        <v/>
      </c>
      <c r="Z232">
        <f>IF($D232="","",IF(LEFT($D232,1)="4","銷貨","成本"))</f>
        <v/>
      </c>
      <c r="AA232">
        <f>IF($I232="","",IF($I232="LOCL","外部","關係企業"))</f>
        <v/>
      </c>
    </row>
    <row r="233">
      <c r="Y233">
        <f>IF($H233="","",IFERROR(VLOOKUP($H233,代碼對照!$A:$B,2,FALSE),"未對應"))</f>
        <v/>
      </c>
      <c r="Z233">
        <f>IF($D233="","",IF(LEFT($D233,1)="4","銷貨","成本"))</f>
        <v/>
      </c>
      <c r="AA233">
        <f>IF($I233="","",IF($I233="LOCL","外部","關係企業"))</f>
        <v/>
      </c>
    </row>
    <row r="234">
      <c r="Y234">
        <f>IF($H234="","",IFERROR(VLOOKUP($H234,代碼對照!$A:$B,2,FALSE),"未對應"))</f>
        <v/>
      </c>
      <c r="Z234">
        <f>IF($D234="","",IF(LEFT($D234,1)="4","銷貨","成本"))</f>
        <v/>
      </c>
      <c r="AA234">
        <f>IF($I234="","",IF($I234="LOCL","外部","關係企業"))</f>
        <v/>
      </c>
    </row>
    <row r="235">
      <c r="Y235">
        <f>IF($H235="","",IFERROR(VLOOKUP($H235,代碼對照!$A:$B,2,FALSE),"未對應"))</f>
        <v/>
      </c>
      <c r="Z235">
        <f>IF($D235="","",IF(LEFT($D235,1)="4","銷貨","成本"))</f>
        <v/>
      </c>
      <c r="AA235">
        <f>IF($I235="","",IF($I235="LOCL","外部","關係企業"))</f>
        <v/>
      </c>
    </row>
    <row r="236">
      <c r="Y236">
        <f>IF($H236="","",IFERROR(VLOOKUP($H236,代碼對照!$A:$B,2,FALSE),"未對應"))</f>
        <v/>
      </c>
      <c r="Z236">
        <f>IF($D236="","",IF(LEFT($D236,1)="4","銷貨","成本"))</f>
        <v/>
      </c>
      <c r="AA236">
        <f>IF($I236="","",IF($I236="LOCL","外部","關係企業"))</f>
        <v/>
      </c>
    </row>
    <row r="237">
      <c r="Y237">
        <f>IF($H237="","",IFERROR(VLOOKUP($H237,代碼對照!$A:$B,2,FALSE),"未對應"))</f>
        <v/>
      </c>
      <c r="Z237">
        <f>IF($D237="","",IF(LEFT($D237,1)="4","銷貨","成本"))</f>
        <v/>
      </c>
      <c r="AA237">
        <f>IF($I237="","",IF($I237="LOCL","外部","關係企業"))</f>
        <v/>
      </c>
    </row>
    <row r="238">
      <c r="Y238">
        <f>IF($H238="","",IFERROR(VLOOKUP($H238,代碼對照!$A:$B,2,FALSE),"未對應"))</f>
        <v/>
      </c>
      <c r="Z238">
        <f>IF($D238="","",IF(LEFT($D238,1)="4","銷貨","成本"))</f>
        <v/>
      </c>
      <c r="AA238">
        <f>IF($I238="","",IF($I238="LOCL","外部","關係企業"))</f>
        <v/>
      </c>
    </row>
    <row r="239">
      <c r="Y239">
        <f>IF($H239="","",IFERROR(VLOOKUP($H239,代碼對照!$A:$B,2,FALSE),"未對應"))</f>
        <v/>
      </c>
      <c r="Z239">
        <f>IF($D239="","",IF(LEFT($D239,1)="4","銷貨","成本"))</f>
        <v/>
      </c>
      <c r="AA239">
        <f>IF($I239="","",IF($I239="LOCL","外部","關係企業"))</f>
        <v/>
      </c>
    </row>
    <row r="240">
      <c r="Y240">
        <f>IF($H240="","",IFERROR(VLOOKUP($H240,代碼對照!$A:$B,2,FALSE),"未對應"))</f>
        <v/>
      </c>
      <c r="Z240">
        <f>IF($D240="","",IF(LEFT($D240,1)="4","銷貨","成本"))</f>
        <v/>
      </c>
      <c r="AA240">
        <f>IF($I240="","",IF($I240="LOCL","外部","關係企業"))</f>
        <v/>
      </c>
    </row>
    <row r="241">
      <c r="Y241">
        <f>IF($H241="","",IFERROR(VLOOKUP($H241,代碼對照!$A:$B,2,FALSE),"未對應"))</f>
        <v/>
      </c>
      <c r="Z241">
        <f>IF($D241="","",IF(LEFT($D241,1)="4","銷貨","成本"))</f>
        <v/>
      </c>
      <c r="AA241">
        <f>IF($I241="","",IF($I241="LOCL","外部","關係企業"))</f>
        <v/>
      </c>
    </row>
    <row r="242">
      <c r="Y242">
        <f>IF($H242="","",IFERROR(VLOOKUP($H242,代碼對照!$A:$B,2,FALSE),"未對應"))</f>
        <v/>
      </c>
      <c r="Z242">
        <f>IF($D242="","",IF(LEFT($D242,1)="4","銷貨","成本"))</f>
        <v/>
      </c>
      <c r="AA242">
        <f>IF($I242="","",IF($I242="LOCL","外部","關係企業"))</f>
        <v/>
      </c>
    </row>
    <row r="243">
      <c r="Y243">
        <f>IF($H243="","",IFERROR(VLOOKUP($H243,代碼對照!$A:$B,2,FALSE),"未對應"))</f>
        <v/>
      </c>
      <c r="Z243">
        <f>IF($D243="","",IF(LEFT($D243,1)="4","銷貨","成本"))</f>
        <v/>
      </c>
      <c r="AA243">
        <f>IF($I243="","",IF($I243="LOCL","外部","關係企業"))</f>
        <v/>
      </c>
    </row>
    <row r="244">
      <c r="Y244">
        <f>IF($H244="","",IFERROR(VLOOKUP($H244,代碼對照!$A:$B,2,FALSE),"未對應"))</f>
        <v/>
      </c>
      <c r="Z244">
        <f>IF($D244="","",IF(LEFT($D244,1)="4","銷貨","成本"))</f>
        <v/>
      </c>
      <c r="AA244">
        <f>IF($I244="","",IF($I244="LOCL","外部","關係企業"))</f>
        <v/>
      </c>
    </row>
    <row r="245">
      <c r="Y245">
        <f>IF($H245="","",IFERROR(VLOOKUP($H245,代碼對照!$A:$B,2,FALSE),"未對應"))</f>
        <v/>
      </c>
      <c r="Z245">
        <f>IF($D245="","",IF(LEFT($D245,1)="4","銷貨","成本"))</f>
        <v/>
      </c>
      <c r="AA245">
        <f>IF($I245="","",IF($I245="LOCL","外部","關係企業"))</f>
        <v/>
      </c>
    </row>
    <row r="246">
      <c r="Y246">
        <f>IF($H246="","",IFERROR(VLOOKUP($H246,代碼對照!$A:$B,2,FALSE),"未對應"))</f>
        <v/>
      </c>
      <c r="Z246">
        <f>IF($D246="","",IF(LEFT($D246,1)="4","銷貨","成本"))</f>
        <v/>
      </c>
      <c r="AA246">
        <f>IF($I246="","",IF($I246="LOCL","外部","關係企業"))</f>
        <v/>
      </c>
    </row>
    <row r="247">
      <c r="Y247">
        <f>IF($H247="","",IFERROR(VLOOKUP($H247,代碼對照!$A:$B,2,FALSE),"未對應"))</f>
        <v/>
      </c>
      <c r="Z247">
        <f>IF($D247="","",IF(LEFT($D247,1)="4","銷貨","成本"))</f>
        <v/>
      </c>
      <c r="AA247">
        <f>IF($I247="","",IF($I247="LOCL","外部","關係企業"))</f>
        <v/>
      </c>
    </row>
    <row r="248">
      <c r="Y248">
        <f>IF($H248="","",IFERROR(VLOOKUP($H248,代碼對照!$A:$B,2,FALSE),"未對應"))</f>
        <v/>
      </c>
      <c r="Z248">
        <f>IF($D248="","",IF(LEFT($D248,1)="4","銷貨","成本"))</f>
        <v/>
      </c>
      <c r="AA248">
        <f>IF($I248="","",IF($I248="LOCL","外部","關係企業"))</f>
        <v/>
      </c>
    </row>
    <row r="249">
      <c r="Y249">
        <f>IF($H249="","",IFERROR(VLOOKUP($H249,代碼對照!$A:$B,2,FALSE),"未對應"))</f>
        <v/>
      </c>
      <c r="Z249">
        <f>IF($D249="","",IF(LEFT($D249,1)="4","銷貨","成本"))</f>
        <v/>
      </c>
      <c r="AA249">
        <f>IF($I249="","",IF($I249="LOCL","外部","關係企業"))</f>
        <v/>
      </c>
    </row>
    <row r="250">
      <c r="Y250">
        <f>IF($H250="","",IFERROR(VLOOKUP($H250,代碼對照!$A:$B,2,FALSE),"未對應"))</f>
        <v/>
      </c>
      <c r="Z250">
        <f>IF($D250="","",IF(LEFT($D250,1)="4","銷貨","成本"))</f>
        <v/>
      </c>
      <c r="AA250">
        <f>IF($I250="","",IF($I250="LOCL","外部","關係企業"))</f>
        <v/>
      </c>
    </row>
    <row r="251">
      <c r="Y251">
        <f>IF($H251="","",IFERROR(VLOOKUP($H251,代碼對照!$A:$B,2,FALSE),"未對應"))</f>
        <v/>
      </c>
      <c r="Z251">
        <f>IF($D251="","",IF(LEFT($D251,1)="4","銷貨","成本"))</f>
        <v/>
      </c>
      <c r="AA251">
        <f>IF($I251="","",IF($I251="LOCL","外部","關係企業"))</f>
        <v/>
      </c>
    </row>
    <row r="252">
      <c r="Y252">
        <f>IF($H252="","",IFERROR(VLOOKUP($H252,代碼對照!$A:$B,2,FALSE),"未對應"))</f>
        <v/>
      </c>
      <c r="Z252">
        <f>IF($D252="","",IF(LEFT($D252,1)="4","銷貨","成本"))</f>
        <v/>
      </c>
      <c r="AA252">
        <f>IF($I252="","",IF($I252="LOCL","外部","關係企業"))</f>
        <v/>
      </c>
    </row>
    <row r="253">
      <c r="Y253">
        <f>IF($H253="","",IFERROR(VLOOKUP($H253,代碼對照!$A:$B,2,FALSE),"未對應"))</f>
        <v/>
      </c>
      <c r="Z253">
        <f>IF($D253="","",IF(LEFT($D253,1)="4","銷貨","成本"))</f>
        <v/>
      </c>
      <c r="AA253">
        <f>IF($I253="","",IF($I253="LOCL","外部","關係企業"))</f>
        <v/>
      </c>
    </row>
    <row r="254">
      <c r="Y254">
        <f>IF($H254="","",IFERROR(VLOOKUP($H254,代碼對照!$A:$B,2,FALSE),"未對應"))</f>
        <v/>
      </c>
      <c r="Z254">
        <f>IF($D254="","",IF(LEFT($D254,1)="4","銷貨","成本"))</f>
        <v/>
      </c>
      <c r="AA254">
        <f>IF($I254="","",IF($I254="LOCL","外部","關係企業"))</f>
        <v/>
      </c>
    </row>
    <row r="255">
      <c r="Y255">
        <f>IF($H255="","",IFERROR(VLOOKUP($H255,代碼對照!$A:$B,2,FALSE),"未對應"))</f>
        <v/>
      </c>
      <c r="Z255">
        <f>IF($D255="","",IF(LEFT($D255,1)="4","銷貨","成本"))</f>
        <v/>
      </c>
      <c r="AA255">
        <f>IF($I255="","",IF($I255="LOCL","外部","關係企業"))</f>
        <v/>
      </c>
    </row>
    <row r="256">
      <c r="Y256">
        <f>IF($H256="","",IFERROR(VLOOKUP($H256,代碼對照!$A:$B,2,FALSE),"未對應"))</f>
        <v/>
      </c>
      <c r="Z256">
        <f>IF($D256="","",IF(LEFT($D256,1)="4","銷貨","成本"))</f>
        <v/>
      </c>
      <c r="AA256">
        <f>IF($I256="","",IF($I256="LOCL","外部","關係企業"))</f>
        <v/>
      </c>
    </row>
    <row r="257">
      <c r="Y257">
        <f>IF($H257="","",IFERROR(VLOOKUP($H257,代碼對照!$A:$B,2,FALSE),"未對應"))</f>
        <v/>
      </c>
      <c r="Z257">
        <f>IF($D257="","",IF(LEFT($D257,1)="4","銷貨","成本"))</f>
        <v/>
      </c>
      <c r="AA257">
        <f>IF($I257="","",IF($I257="LOCL","外部","關係企業"))</f>
        <v/>
      </c>
    </row>
    <row r="258">
      <c r="Y258">
        <f>IF($H258="","",IFERROR(VLOOKUP($H258,代碼對照!$A:$B,2,FALSE),"未對應"))</f>
        <v/>
      </c>
      <c r="Z258">
        <f>IF($D258="","",IF(LEFT($D258,1)="4","銷貨","成本"))</f>
        <v/>
      </c>
      <c r="AA258">
        <f>IF($I258="","",IF($I258="LOCL","外部","關係企業"))</f>
        <v/>
      </c>
    </row>
    <row r="259">
      <c r="Y259">
        <f>IF($H259="","",IFERROR(VLOOKUP($H259,代碼對照!$A:$B,2,FALSE),"未對應"))</f>
        <v/>
      </c>
      <c r="Z259">
        <f>IF($D259="","",IF(LEFT($D259,1)="4","銷貨","成本"))</f>
        <v/>
      </c>
      <c r="AA259">
        <f>IF($I259="","",IF($I259="LOCL","外部","關係企業"))</f>
        <v/>
      </c>
    </row>
    <row r="260">
      <c r="Y260">
        <f>IF($H260="","",IFERROR(VLOOKUP($H260,代碼對照!$A:$B,2,FALSE),"未對應"))</f>
        <v/>
      </c>
      <c r="Z260">
        <f>IF($D260="","",IF(LEFT($D260,1)="4","銷貨","成本"))</f>
        <v/>
      </c>
      <c r="AA260">
        <f>IF($I260="","",IF($I260="LOCL","外部","關係企業"))</f>
        <v/>
      </c>
    </row>
    <row r="261">
      <c r="Y261">
        <f>IF($H261="","",IFERROR(VLOOKUP($H261,代碼對照!$A:$B,2,FALSE),"未對應"))</f>
        <v/>
      </c>
      <c r="Z261">
        <f>IF($D261="","",IF(LEFT($D261,1)="4","銷貨","成本"))</f>
        <v/>
      </c>
      <c r="AA261">
        <f>IF($I261="","",IF($I261="LOCL","外部","關係企業"))</f>
        <v/>
      </c>
    </row>
    <row r="262">
      <c r="Y262">
        <f>IF($H262="","",IFERROR(VLOOKUP($H262,代碼對照!$A:$B,2,FALSE),"未對應"))</f>
        <v/>
      </c>
      <c r="Z262">
        <f>IF($D262="","",IF(LEFT($D262,1)="4","銷貨","成本"))</f>
        <v/>
      </c>
      <c r="AA262">
        <f>IF($I262="","",IF($I262="LOCL","外部","關係企業"))</f>
        <v/>
      </c>
    </row>
    <row r="263">
      <c r="Y263">
        <f>IF($H263="","",IFERROR(VLOOKUP($H263,代碼對照!$A:$B,2,FALSE),"未對應"))</f>
        <v/>
      </c>
      <c r="Z263">
        <f>IF($D263="","",IF(LEFT($D263,1)="4","銷貨","成本"))</f>
        <v/>
      </c>
      <c r="AA263">
        <f>IF($I263="","",IF($I263="LOCL","外部","關係企業"))</f>
        <v/>
      </c>
    </row>
    <row r="264">
      <c r="Y264">
        <f>IF($H264="","",IFERROR(VLOOKUP($H264,代碼對照!$A:$B,2,FALSE),"未對應"))</f>
        <v/>
      </c>
      <c r="Z264">
        <f>IF($D264="","",IF(LEFT($D264,1)="4","銷貨","成本"))</f>
        <v/>
      </c>
      <c r="AA264">
        <f>IF($I264="","",IF($I264="LOCL","外部","關係企業"))</f>
        <v/>
      </c>
    </row>
    <row r="265">
      <c r="Y265">
        <f>IF($H265="","",IFERROR(VLOOKUP($H265,代碼對照!$A:$B,2,FALSE),"未對應"))</f>
        <v/>
      </c>
      <c r="Z265">
        <f>IF($D265="","",IF(LEFT($D265,1)="4","銷貨","成本"))</f>
        <v/>
      </c>
      <c r="AA265">
        <f>IF($I265="","",IF($I265="LOCL","外部","關係企業"))</f>
        <v/>
      </c>
    </row>
    <row r="266">
      <c r="Y266">
        <f>IF($H266="","",IFERROR(VLOOKUP($H266,代碼對照!$A:$B,2,FALSE),"未對應"))</f>
        <v/>
      </c>
      <c r="Z266">
        <f>IF($D266="","",IF(LEFT($D266,1)="4","銷貨","成本"))</f>
        <v/>
      </c>
      <c r="AA266">
        <f>IF($I266="","",IF($I266="LOCL","外部","關係企業"))</f>
        <v/>
      </c>
    </row>
    <row r="267">
      <c r="Y267">
        <f>IF($H267="","",IFERROR(VLOOKUP($H267,代碼對照!$A:$B,2,FALSE),"未對應"))</f>
        <v/>
      </c>
      <c r="Z267">
        <f>IF($D267="","",IF(LEFT($D267,1)="4","銷貨","成本"))</f>
        <v/>
      </c>
      <c r="AA267">
        <f>IF($I267="","",IF($I267="LOCL","外部","關係企業"))</f>
        <v/>
      </c>
    </row>
    <row r="268">
      <c r="Y268">
        <f>IF($H268="","",IFERROR(VLOOKUP($H268,代碼對照!$A:$B,2,FALSE),"未對應"))</f>
        <v/>
      </c>
      <c r="Z268">
        <f>IF($D268="","",IF(LEFT($D268,1)="4","銷貨","成本"))</f>
        <v/>
      </c>
      <c r="AA268">
        <f>IF($I268="","",IF($I268="LOCL","外部","關係企業"))</f>
        <v/>
      </c>
    </row>
    <row r="269">
      <c r="Y269">
        <f>IF($H269="","",IFERROR(VLOOKUP($H269,代碼對照!$A:$B,2,FALSE),"未對應"))</f>
        <v/>
      </c>
      <c r="Z269">
        <f>IF($D269="","",IF(LEFT($D269,1)="4","銷貨","成本"))</f>
        <v/>
      </c>
      <c r="AA269">
        <f>IF($I269="","",IF($I269="LOCL","外部","關係企業"))</f>
        <v/>
      </c>
    </row>
    <row r="270">
      <c r="Y270">
        <f>IF($H270="","",IFERROR(VLOOKUP($H270,代碼對照!$A:$B,2,FALSE),"未對應"))</f>
        <v/>
      </c>
      <c r="Z270">
        <f>IF($D270="","",IF(LEFT($D270,1)="4","銷貨","成本"))</f>
        <v/>
      </c>
      <c r="AA270">
        <f>IF($I270="","",IF($I270="LOCL","外部","關係企業"))</f>
        <v/>
      </c>
    </row>
    <row r="271">
      <c r="Y271">
        <f>IF($H271="","",IFERROR(VLOOKUP($H271,代碼對照!$A:$B,2,FALSE),"未對應"))</f>
        <v/>
      </c>
      <c r="Z271">
        <f>IF($D271="","",IF(LEFT($D271,1)="4","銷貨","成本"))</f>
        <v/>
      </c>
      <c r="AA271">
        <f>IF($I271="","",IF($I271="LOCL","外部","關係企業"))</f>
        <v/>
      </c>
    </row>
    <row r="272">
      <c r="Y272">
        <f>IF($H272="","",IFERROR(VLOOKUP($H272,代碼對照!$A:$B,2,FALSE),"未對應"))</f>
        <v/>
      </c>
      <c r="Z272">
        <f>IF($D272="","",IF(LEFT($D272,1)="4","銷貨","成本"))</f>
        <v/>
      </c>
      <c r="AA272">
        <f>IF($I272="","",IF($I272="LOCL","外部","關係企業"))</f>
        <v/>
      </c>
    </row>
    <row r="273">
      <c r="Y273">
        <f>IF($H273="","",IFERROR(VLOOKUP($H273,代碼對照!$A:$B,2,FALSE),"未對應"))</f>
        <v/>
      </c>
      <c r="Z273">
        <f>IF($D273="","",IF(LEFT($D273,1)="4","銷貨","成本"))</f>
        <v/>
      </c>
      <c r="AA273">
        <f>IF($I273="","",IF($I273="LOCL","外部","關係企業"))</f>
        <v/>
      </c>
    </row>
    <row r="274">
      <c r="Y274">
        <f>IF($H274="","",IFERROR(VLOOKUP($H274,代碼對照!$A:$B,2,FALSE),"未對應"))</f>
        <v/>
      </c>
      <c r="Z274">
        <f>IF($D274="","",IF(LEFT($D274,1)="4","銷貨","成本"))</f>
        <v/>
      </c>
      <c r="AA274">
        <f>IF($I274="","",IF($I274="LOCL","外部","關係企業"))</f>
        <v/>
      </c>
    </row>
    <row r="275">
      <c r="Y275">
        <f>IF($H275="","",IFERROR(VLOOKUP($H275,代碼對照!$A:$B,2,FALSE),"未對應"))</f>
        <v/>
      </c>
      <c r="Z275">
        <f>IF($D275="","",IF(LEFT($D275,1)="4","銷貨","成本"))</f>
        <v/>
      </c>
      <c r="AA275">
        <f>IF($I275="","",IF($I275="LOCL","外部","關係企業"))</f>
        <v/>
      </c>
    </row>
    <row r="276">
      <c r="Y276">
        <f>IF($H276="","",IFERROR(VLOOKUP($H276,代碼對照!$A:$B,2,FALSE),"未對應"))</f>
        <v/>
      </c>
      <c r="Z276">
        <f>IF($D276="","",IF(LEFT($D276,1)="4","銷貨","成本"))</f>
        <v/>
      </c>
      <c r="AA276">
        <f>IF($I276="","",IF($I276="LOCL","外部","關係企業"))</f>
        <v/>
      </c>
    </row>
    <row r="277">
      <c r="Y277">
        <f>IF($H277="","",IFERROR(VLOOKUP($H277,代碼對照!$A:$B,2,FALSE),"未對應"))</f>
        <v/>
      </c>
      <c r="Z277">
        <f>IF($D277="","",IF(LEFT($D277,1)="4","銷貨","成本"))</f>
        <v/>
      </c>
      <c r="AA277">
        <f>IF($I277="","",IF($I277="LOCL","外部","關係企業"))</f>
        <v/>
      </c>
    </row>
    <row r="278">
      <c r="Y278">
        <f>IF($H278="","",IFERROR(VLOOKUP($H278,代碼對照!$A:$B,2,FALSE),"未對應"))</f>
        <v/>
      </c>
      <c r="Z278">
        <f>IF($D278="","",IF(LEFT($D278,1)="4","銷貨","成本"))</f>
        <v/>
      </c>
      <c r="AA278">
        <f>IF($I278="","",IF($I278="LOCL","外部","關係企業"))</f>
        <v/>
      </c>
    </row>
    <row r="279">
      <c r="Y279">
        <f>IF($H279="","",IFERROR(VLOOKUP($H279,代碼對照!$A:$B,2,FALSE),"未對應"))</f>
        <v/>
      </c>
      <c r="Z279">
        <f>IF($D279="","",IF(LEFT($D279,1)="4","銷貨","成本"))</f>
        <v/>
      </c>
      <c r="AA279">
        <f>IF($I279="","",IF($I279="LOCL","外部","關係企業"))</f>
        <v/>
      </c>
    </row>
    <row r="280">
      <c r="Y280">
        <f>IF($H280="","",IFERROR(VLOOKUP($H280,代碼對照!$A:$B,2,FALSE),"未對應"))</f>
        <v/>
      </c>
      <c r="Z280">
        <f>IF($D280="","",IF(LEFT($D280,1)="4","銷貨","成本"))</f>
        <v/>
      </c>
      <c r="AA280">
        <f>IF($I280="","",IF($I280="LOCL","外部","關係企業"))</f>
        <v/>
      </c>
    </row>
    <row r="281">
      <c r="Y281">
        <f>IF($H281="","",IFERROR(VLOOKUP($H281,代碼對照!$A:$B,2,FALSE),"未對應"))</f>
        <v/>
      </c>
      <c r="Z281">
        <f>IF($D281="","",IF(LEFT($D281,1)="4","銷貨","成本"))</f>
        <v/>
      </c>
      <c r="AA281">
        <f>IF($I281="","",IF($I281="LOCL","外部","關係企業"))</f>
        <v/>
      </c>
    </row>
    <row r="282">
      <c r="Y282">
        <f>IF($H282="","",IFERROR(VLOOKUP($H282,代碼對照!$A:$B,2,FALSE),"未對應"))</f>
        <v/>
      </c>
      <c r="Z282">
        <f>IF($D282="","",IF(LEFT($D282,1)="4","銷貨","成本"))</f>
        <v/>
      </c>
      <c r="AA282">
        <f>IF($I282="","",IF($I282="LOCL","外部","關係企業"))</f>
        <v/>
      </c>
    </row>
    <row r="283">
      <c r="Y283">
        <f>IF($H283="","",IFERROR(VLOOKUP($H283,代碼對照!$A:$B,2,FALSE),"未對應"))</f>
        <v/>
      </c>
      <c r="Z283">
        <f>IF($D283="","",IF(LEFT($D283,1)="4","銷貨","成本"))</f>
        <v/>
      </c>
      <c r="AA283">
        <f>IF($I283="","",IF($I283="LOCL","外部","關係企業"))</f>
        <v/>
      </c>
    </row>
    <row r="284">
      <c r="Y284">
        <f>IF($H284="","",IFERROR(VLOOKUP($H284,代碼對照!$A:$B,2,FALSE),"未對應"))</f>
        <v/>
      </c>
      <c r="Z284">
        <f>IF($D284="","",IF(LEFT($D284,1)="4","銷貨","成本"))</f>
        <v/>
      </c>
      <c r="AA284">
        <f>IF($I284="","",IF($I284="LOCL","外部","關係企業"))</f>
        <v/>
      </c>
    </row>
    <row r="285">
      <c r="Y285">
        <f>IF($H285="","",IFERROR(VLOOKUP($H285,代碼對照!$A:$B,2,FALSE),"未對應"))</f>
        <v/>
      </c>
      <c r="Z285">
        <f>IF($D285="","",IF(LEFT($D285,1)="4","銷貨","成本"))</f>
        <v/>
      </c>
      <c r="AA285">
        <f>IF($I285="","",IF($I285="LOCL","外部","關係企業"))</f>
        <v/>
      </c>
    </row>
    <row r="286">
      <c r="Y286">
        <f>IF($H286="","",IFERROR(VLOOKUP($H286,代碼對照!$A:$B,2,FALSE),"未對應"))</f>
        <v/>
      </c>
      <c r="Z286">
        <f>IF($D286="","",IF(LEFT($D286,1)="4","銷貨","成本"))</f>
        <v/>
      </c>
      <c r="AA286">
        <f>IF($I286="","",IF($I286="LOCL","外部","關係企業"))</f>
        <v/>
      </c>
    </row>
    <row r="287">
      <c r="Y287">
        <f>IF($H287="","",IFERROR(VLOOKUP($H287,代碼對照!$A:$B,2,FALSE),"未對應"))</f>
        <v/>
      </c>
      <c r="Z287">
        <f>IF($D287="","",IF(LEFT($D287,1)="4","銷貨","成本"))</f>
        <v/>
      </c>
      <c r="AA287">
        <f>IF($I287="","",IF($I287="LOCL","外部","關係企業"))</f>
        <v/>
      </c>
    </row>
    <row r="288">
      <c r="Y288">
        <f>IF($H288="","",IFERROR(VLOOKUP($H288,代碼對照!$A:$B,2,FALSE),"未對應"))</f>
        <v/>
      </c>
      <c r="Z288">
        <f>IF($D288="","",IF(LEFT($D288,1)="4","銷貨","成本"))</f>
        <v/>
      </c>
      <c r="AA288">
        <f>IF($I288="","",IF($I288="LOCL","外部","關係企業"))</f>
        <v/>
      </c>
    </row>
    <row r="289">
      <c r="Y289">
        <f>IF($H289="","",IFERROR(VLOOKUP($H289,代碼對照!$A:$B,2,FALSE),"未對應"))</f>
        <v/>
      </c>
      <c r="Z289">
        <f>IF($D289="","",IF(LEFT($D289,1)="4","銷貨","成本"))</f>
        <v/>
      </c>
      <c r="AA289">
        <f>IF($I289="","",IF($I289="LOCL","外部","關係企業"))</f>
        <v/>
      </c>
    </row>
    <row r="290">
      <c r="Y290">
        <f>IF($H290="","",IFERROR(VLOOKUP($H290,代碼對照!$A:$B,2,FALSE),"未對應"))</f>
        <v/>
      </c>
      <c r="Z290">
        <f>IF($D290="","",IF(LEFT($D290,1)="4","銷貨","成本"))</f>
        <v/>
      </c>
      <c r="AA290">
        <f>IF($I290="","",IF($I290="LOCL","外部","關係企業"))</f>
        <v/>
      </c>
    </row>
    <row r="291">
      <c r="Y291">
        <f>IF($H291="","",IFERROR(VLOOKUP($H291,代碼對照!$A:$B,2,FALSE),"未對應"))</f>
        <v/>
      </c>
      <c r="Z291">
        <f>IF($D291="","",IF(LEFT($D291,1)="4","銷貨","成本"))</f>
        <v/>
      </c>
      <c r="AA291">
        <f>IF($I291="","",IF($I291="LOCL","外部","關係企業"))</f>
        <v/>
      </c>
    </row>
    <row r="292">
      <c r="Y292">
        <f>IF($H292="","",IFERROR(VLOOKUP($H292,代碼對照!$A:$B,2,FALSE),"未對應"))</f>
        <v/>
      </c>
      <c r="Z292">
        <f>IF($D292="","",IF(LEFT($D292,1)="4","銷貨","成本"))</f>
        <v/>
      </c>
      <c r="AA292">
        <f>IF($I292="","",IF($I292="LOCL","外部","關係企業"))</f>
        <v/>
      </c>
    </row>
    <row r="293">
      <c r="Y293">
        <f>IF($H293="","",IFERROR(VLOOKUP($H293,代碼對照!$A:$B,2,FALSE),"未對應"))</f>
        <v/>
      </c>
      <c r="Z293">
        <f>IF($D293="","",IF(LEFT($D293,1)="4","銷貨","成本"))</f>
        <v/>
      </c>
      <c r="AA293">
        <f>IF($I293="","",IF($I293="LOCL","外部","關係企業"))</f>
        <v/>
      </c>
    </row>
    <row r="294">
      <c r="Y294">
        <f>IF($H294="","",IFERROR(VLOOKUP($H294,代碼對照!$A:$B,2,FALSE),"未對應"))</f>
        <v/>
      </c>
      <c r="Z294">
        <f>IF($D294="","",IF(LEFT($D294,1)="4","銷貨","成本"))</f>
        <v/>
      </c>
      <c r="AA294">
        <f>IF($I294="","",IF($I294="LOCL","外部","關係企業"))</f>
        <v/>
      </c>
    </row>
    <row r="295">
      <c r="Y295">
        <f>IF($H295="","",IFERROR(VLOOKUP($H295,代碼對照!$A:$B,2,FALSE),"未對應"))</f>
        <v/>
      </c>
      <c r="Z295">
        <f>IF($D295="","",IF(LEFT($D295,1)="4","銷貨","成本"))</f>
        <v/>
      </c>
      <c r="AA295">
        <f>IF($I295="","",IF($I295="LOCL","外部","關係企業"))</f>
        <v/>
      </c>
    </row>
    <row r="296">
      <c r="Y296">
        <f>IF($H296="","",IFERROR(VLOOKUP($H296,代碼對照!$A:$B,2,FALSE),"未對應"))</f>
        <v/>
      </c>
      <c r="Z296">
        <f>IF($D296="","",IF(LEFT($D296,1)="4","銷貨","成本"))</f>
        <v/>
      </c>
      <c r="AA296">
        <f>IF($I296="","",IF($I296="LOCL","外部","關係企業"))</f>
        <v/>
      </c>
    </row>
    <row r="297">
      <c r="Y297">
        <f>IF($H297="","",IFERROR(VLOOKUP($H297,代碼對照!$A:$B,2,FALSE),"未對應"))</f>
        <v/>
      </c>
      <c r="Z297">
        <f>IF($D297="","",IF(LEFT($D297,1)="4","銷貨","成本"))</f>
        <v/>
      </c>
      <c r="AA297">
        <f>IF($I297="","",IF($I297="LOCL","外部","關係企業"))</f>
        <v/>
      </c>
    </row>
    <row r="298">
      <c r="Y298">
        <f>IF($H298="","",IFERROR(VLOOKUP($H298,代碼對照!$A:$B,2,FALSE),"未對應"))</f>
        <v/>
      </c>
      <c r="Z298">
        <f>IF($D298="","",IF(LEFT($D298,1)="4","銷貨","成本"))</f>
        <v/>
      </c>
      <c r="AA298">
        <f>IF($I298="","",IF($I298="LOCL","外部","關係企業"))</f>
        <v/>
      </c>
    </row>
    <row r="299">
      <c r="Y299">
        <f>IF($H299="","",IFERROR(VLOOKUP($H299,代碼對照!$A:$B,2,FALSE),"未對應"))</f>
        <v/>
      </c>
      <c r="Z299">
        <f>IF($D299="","",IF(LEFT($D299,1)="4","銷貨","成本"))</f>
        <v/>
      </c>
      <c r="AA299">
        <f>IF($I299="","",IF($I299="LOCL","外部","關係企業"))</f>
        <v/>
      </c>
    </row>
    <row r="300">
      <c r="Y300">
        <f>IF($H300="","",IFERROR(VLOOKUP($H300,代碼對照!$A:$B,2,FALSE),"未對應"))</f>
        <v/>
      </c>
      <c r="Z300">
        <f>IF($D300="","",IF(LEFT($D300,1)="4","銷貨","成本"))</f>
        <v/>
      </c>
      <c r="AA300">
        <f>IF($I300="","",IF($I300="LOCL","外部","關係企業"))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40" customWidth="1" min="3" max="3"/>
  </cols>
  <sheetData>
    <row r="1">
      <c r="A1" s="3" t="inlineStr">
        <is>
          <t>鍵值</t>
        </is>
      </c>
      <c r="B1" s="3" t="inlineStr">
        <is>
          <t>產品線</t>
        </is>
      </c>
      <c r="C1" s="3" t="inlineStr">
        <is>
          <t>說明</t>
        </is>
      </c>
    </row>
    <row r="2">
      <c r="A2" t="inlineStr">
        <is>
          <t>4001001-0000-C310-LOCL</t>
        </is>
      </c>
      <c r="B2" t="inlineStr">
        <is>
          <t>Service</t>
        </is>
      </c>
      <c r="C2" t="inlineStr">
        <is>
          <t>SALES TRADE-DOMESTIC</t>
        </is>
      </c>
    </row>
    <row r="3">
      <c r="A3" t="inlineStr">
        <is>
          <t>4001001-0000-R330-LOCL</t>
        </is>
      </c>
      <c r="B3" t="inlineStr">
        <is>
          <t>Service</t>
        </is>
      </c>
      <c r="C3" t="inlineStr">
        <is>
          <t>SALES TRADE-DOMESTIC</t>
        </is>
      </c>
    </row>
    <row r="4">
      <c r="A4" t="inlineStr">
        <is>
          <t>4001001-0000-S110-LOCL</t>
        </is>
      </c>
      <c r="B4" t="inlineStr">
        <is>
          <t>Spares</t>
        </is>
      </c>
      <c r="C4" t="inlineStr">
        <is>
          <t>SALES TRADE-DOMESTIC</t>
        </is>
      </c>
    </row>
    <row r="5">
      <c r="A5" t="inlineStr">
        <is>
          <t>4001001-0000-S120-LOCL</t>
        </is>
      </c>
      <c r="B5" t="inlineStr">
        <is>
          <t>Spares</t>
        </is>
      </c>
      <c r="C5" t="inlineStr">
        <is>
          <t>SALES TRADE-DOMESTIC</t>
        </is>
      </c>
    </row>
    <row r="6">
      <c r="A6" t="inlineStr">
        <is>
          <t>4001001-0000-S130-LOCL</t>
        </is>
      </c>
      <c r="B6" t="inlineStr">
        <is>
          <t>Spares</t>
        </is>
      </c>
      <c r="C6" t="inlineStr">
        <is>
          <t>SALES TRADE-DOMESTIC</t>
        </is>
      </c>
    </row>
    <row r="7">
      <c r="A7" t="inlineStr">
        <is>
          <t>4001001-0000-T320-LOCL</t>
        </is>
      </c>
      <c r="B7" t="inlineStr">
        <is>
          <t>Service</t>
        </is>
      </c>
      <c r="C7" t="inlineStr">
        <is>
          <t>SALES TRADE-DOMESTIC</t>
        </is>
      </c>
    </row>
    <row r="8">
      <c r="A8" t="inlineStr">
        <is>
          <t>4001001-0000-U210-LOCL</t>
        </is>
      </c>
      <c r="B8" t="inlineStr">
        <is>
          <t>Upgrades</t>
        </is>
      </c>
      <c r="C8" t="inlineStr">
        <is>
          <t>SALES TRADE-DOMESTIC</t>
        </is>
      </c>
    </row>
    <row r="9">
      <c r="A9" t="inlineStr">
        <is>
          <t>4001001-0000-X410-LOCL</t>
        </is>
      </c>
      <c r="B9" t="inlineStr">
        <is>
          <t>Used Tools</t>
        </is>
      </c>
      <c r="C9" t="inlineStr">
        <is>
          <t>SALES TRADE-DOMESTIC</t>
        </is>
      </c>
    </row>
    <row r="10">
      <c r="A10" t="inlineStr">
        <is>
          <t>4095001-0000-S120-IC01</t>
        </is>
      </c>
      <c r="B10" t="inlineStr">
        <is>
          <t>Spares</t>
        </is>
      </c>
      <c r="C10" t="inlineStr">
        <is>
          <t>SALES INTRACO-RESALES（關係企業 IC01）</t>
        </is>
      </c>
    </row>
    <row r="11">
      <c r="A11" t="inlineStr">
        <is>
          <t>4095001-0000-S120-IC02</t>
        </is>
      </c>
      <c r="B11" t="inlineStr">
        <is>
          <t>Spares</t>
        </is>
      </c>
      <c r="C11" t="inlineStr">
        <is>
          <t>SALES INTRACO-RESALES（關係企業 IC02）</t>
        </is>
      </c>
    </row>
    <row r="12">
      <c r="A12" t="inlineStr">
        <is>
          <t>4095001-0000-S120-IC05</t>
        </is>
      </c>
      <c r="B12" t="inlineStr">
        <is>
          <t>Spares</t>
        </is>
      </c>
      <c r="C12" t="inlineStr">
        <is>
          <t>SALES INTRACO-RESALES（關係企業 IC05）</t>
        </is>
      </c>
    </row>
    <row r="13">
      <c r="A13" t="inlineStr">
        <is>
          <t>4095001-0000-U210-IC02</t>
        </is>
      </c>
      <c r="B13" t="inlineStr">
        <is>
          <t>Upgrades</t>
        </is>
      </c>
      <c r="C13" t="inlineStr">
        <is>
          <t>SALES INTRACO-RESALES（關係企業 IC02）</t>
        </is>
      </c>
    </row>
    <row r="14">
      <c r="A14" t="inlineStr">
        <is>
          <t>4095001-0000-U210-IC05</t>
        </is>
      </c>
      <c r="B14" t="inlineStr">
        <is>
          <t>Upgrades</t>
        </is>
      </c>
      <c r="C14" t="inlineStr">
        <is>
          <t>SALES INTRACO-RESALES（關係企業 IC05）</t>
        </is>
      </c>
    </row>
    <row r="15">
      <c r="A15" t="inlineStr">
        <is>
          <t>4101001-0000-C310-LOCL</t>
        </is>
      </c>
      <c r="B15" t="inlineStr">
        <is>
          <t>Service</t>
        </is>
      </c>
      <c r="C15" t="inlineStr">
        <is>
          <t>RET/ALW-TRADE</t>
        </is>
      </c>
    </row>
    <row r="16">
      <c r="A16" t="inlineStr">
        <is>
          <t>4101001-0000-R330-LOCL</t>
        </is>
      </c>
      <c r="B16" t="inlineStr">
        <is>
          <t>Service</t>
        </is>
      </c>
      <c r="C16" t="inlineStr">
        <is>
          <t>RET/ALW-TRADE</t>
        </is>
      </c>
    </row>
    <row r="17">
      <c r="A17" t="inlineStr">
        <is>
          <t>4101001-0000-S110-LOCL</t>
        </is>
      </c>
      <c r="B17" t="inlineStr">
        <is>
          <t>Spares</t>
        </is>
      </c>
      <c r="C17" t="inlineStr">
        <is>
          <t>RET/ALW-TRADE</t>
        </is>
      </c>
    </row>
    <row r="18">
      <c r="A18" t="inlineStr">
        <is>
          <t>4101001-0000-U210-LOCL</t>
        </is>
      </c>
      <c r="B18" t="inlineStr">
        <is>
          <t>Upgrades</t>
        </is>
      </c>
      <c r="C18" t="inlineStr">
        <is>
          <t>RET/ALW-TRADE</t>
        </is>
      </c>
    </row>
    <row r="19">
      <c r="A19" t="inlineStr">
        <is>
          <t>5001101-0000-C310-LOCL</t>
        </is>
      </c>
      <c r="B19" t="inlineStr">
        <is>
          <t>Service</t>
        </is>
      </c>
      <c r="C19" t="inlineStr">
        <is>
          <t>CGS TRADE-DOM MATERIAL</t>
        </is>
      </c>
    </row>
    <row r="20">
      <c r="A20" t="inlineStr">
        <is>
          <t>5001101-0000-R330-LOCL</t>
        </is>
      </c>
      <c r="B20" t="inlineStr">
        <is>
          <t>Service</t>
        </is>
      </c>
      <c r="C20" t="inlineStr">
        <is>
          <t>CGS TRADE-DOM MATERIAL</t>
        </is>
      </c>
    </row>
    <row r="21">
      <c r="A21" t="inlineStr">
        <is>
          <t>5001101-0000-S110-LOCL</t>
        </is>
      </c>
      <c r="B21" t="inlineStr">
        <is>
          <t>Spares</t>
        </is>
      </c>
      <c r="C21" t="inlineStr">
        <is>
          <t>CGS TRADE-DOM MATERIAL</t>
        </is>
      </c>
    </row>
    <row r="22">
      <c r="A22" t="inlineStr">
        <is>
          <t>5001101-0000-S120-LOCL</t>
        </is>
      </c>
      <c r="B22" t="inlineStr">
        <is>
          <t>Spares</t>
        </is>
      </c>
      <c r="C22" t="inlineStr">
        <is>
          <t>CGS TRADE-DOM MATERIAL</t>
        </is>
      </c>
    </row>
    <row r="23">
      <c r="A23" t="inlineStr">
        <is>
          <t>5001101-0000-U210-LOCL</t>
        </is>
      </c>
      <c r="B23" t="inlineStr">
        <is>
          <t>Upgrades</t>
        </is>
      </c>
      <c r="C23" t="inlineStr">
        <is>
          <t>CGS TRADE-DOM MATERIAL</t>
        </is>
      </c>
    </row>
    <row r="24">
      <c r="A24" t="inlineStr">
        <is>
          <t>5001101-0000-X410-LOCL</t>
        </is>
      </c>
      <c r="B24" t="inlineStr">
        <is>
          <t>Used Tools</t>
        </is>
      </c>
      <c r="C24" t="inlineStr">
        <is>
          <t>CGS TRADE-DOM MATERIAL</t>
        </is>
      </c>
    </row>
    <row r="25">
      <c r="A25" t="inlineStr">
        <is>
          <t>5001121-0000-C310-LOCL</t>
        </is>
      </c>
      <c r="B25" t="inlineStr">
        <is>
          <t>Service</t>
        </is>
      </c>
      <c r="C25" t="inlineStr">
        <is>
          <t>CGS TRADE-DOM LABOR</t>
        </is>
      </c>
    </row>
    <row r="26">
      <c r="A26" t="inlineStr">
        <is>
          <t>5001121-0000-R330-LOCL</t>
        </is>
      </c>
      <c r="B26" t="inlineStr">
        <is>
          <t>Service</t>
        </is>
      </c>
      <c r="C26" t="inlineStr">
        <is>
          <t>CGS TRADE-DOM LABOR</t>
        </is>
      </c>
    </row>
    <row r="27">
      <c r="A27" t="inlineStr">
        <is>
          <t>5001121-0000-S110-LOCL</t>
        </is>
      </c>
      <c r="B27" t="inlineStr">
        <is>
          <t>Spares</t>
        </is>
      </c>
      <c r="C27" t="inlineStr">
        <is>
          <t>CGS TRADE-DOM LABOR</t>
        </is>
      </c>
    </row>
    <row r="28">
      <c r="A28" t="inlineStr">
        <is>
          <t>5001121-0000-T320-LOCL</t>
        </is>
      </c>
      <c r="B28" t="inlineStr">
        <is>
          <t>Service</t>
        </is>
      </c>
      <c r="C28" t="inlineStr">
        <is>
          <t>CGS TRADE-DOM LABOR</t>
        </is>
      </c>
    </row>
    <row r="29">
      <c r="A29" t="inlineStr">
        <is>
          <t>5001121-0000-U210-LOCL</t>
        </is>
      </c>
      <c r="B29" t="inlineStr">
        <is>
          <t>Upgrades</t>
        </is>
      </c>
      <c r="C29" t="inlineStr">
        <is>
          <t>CGS TRADE-DOM LABOR</t>
        </is>
      </c>
    </row>
    <row r="30">
      <c r="A30" t="inlineStr">
        <is>
          <t>5095001-0000-S120-IC01</t>
        </is>
      </c>
      <c r="B30" t="inlineStr">
        <is>
          <t>Spares</t>
        </is>
      </c>
      <c r="C30" t="inlineStr">
        <is>
          <t>CGS INTRACO-INTL（關係企業 IC01）</t>
        </is>
      </c>
    </row>
    <row r="31">
      <c r="A31" t="inlineStr">
        <is>
          <t>5095001-0000-S120-IC02</t>
        </is>
      </c>
      <c r="B31" t="inlineStr">
        <is>
          <t>Spares</t>
        </is>
      </c>
      <c r="C31" t="inlineStr">
        <is>
          <t>CGS INTRACO-INTL（關係企業 IC02）</t>
        </is>
      </c>
    </row>
    <row r="32">
      <c r="A32" t="inlineStr">
        <is>
          <t>5095001-0000-S120-IC05</t>
        </is>
      </c>
      <c r="B32" t="inlineStr">
        <is>
          <t>Spares</t>
        </is>
      </c>
      <c r="C32" t="inlineStr">
        <is>
          <t>CGS INTRACO-INTL（關係企業 IC05）</t>
        </is>
      </c>
    </row>
    <row r="33">
      <c r="A33" t="inlineStr">
        <is>
          <t>5095001-0000-U210-IC02</t>
        </is>
      </c>
      <c r="B33" t="inlineStr">
        <is>
          <t>Upgrades</t>
        </is>
      </c>
      <c r="C33" t="inlineStr">
        <is>
          <t>CGS INTRACO-INTL（關係企業 IC02）</t>
        </is>
      </c>
    </row>
    <row r="34">
      <c r="A34" t="inlineStr">
        <is>
          <t>5095001-0000-U210-IC05</t>
        </is>
      </c>
      <c r="B34" t="inlineStr">
        <is>
          <t>Upgrades</t>
        </is>
      </c>
      <c r="C34" t="inlineStr">
        <is>
          <t>CGS INTRACO-INTL（關係企業 IC05）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合成教學資料：本檔公司、科目、產品代碼、關係企業代碼與所有金額都是為課堂練習自訂，與任何真實公司的帳務無關。</t>
        </is>
      </c>
    </row>
    <row r="2">
      <c r="A2" t="inlineStr">
        <is>
          <t>每月作法：把當月的 GL 匯出（F1 的 A–X 欄）貼到「原始資料」工作表 A–X 欄，再到「月摘要」A1 選月份。</t>
        </is>
      </c>
    </row>
    <row r="3">
      <c r="A3" t="inlineStr">
        <is>
          <t>「原始資料」的 Y–AA 欄是輔助公式：用 H 欄鍵值到「代碼對照」查產品線，查不到會顯示「未對應」。</t>
        </is>
      </c>
    </row>
    <row r="4">
      <c r="A4" t="inlineStr">
        <is>
          <t>月摘要的銷貨與成本都加了負號：銷貨在 GL 是負數，轉成正數呈現；成本因此呈現為負數，毛利＝銷貨＋成本。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2026-10-05T01:07:02Z</dcterms:created>
  <dcterms:modified xmlns:dcterms="http://purl.org/dc/terms/" xmlns:xsi="http://www.w3.org/2001/XMLSchema-instance" xsi:type="dcterms:W3CDTF">2026-10-05T01:07:02Z</dcterms:modified>
</cp:coreProperties>
</file>