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C1報單明細" sheetId="2" state="visible" r:id="rId2"/>
    <sheet xmlns:r="http://schemas.openxmlformats.org/officeDocument/2006/relationships" name="C2進貨明細" sheetId="3" state="visible" r:id="rId3"/>
    <sheet xmlns:r="http://schemas.openxmlformats.org/officeDocument/2006/relationships" name="比對結果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0F2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0" pivotButton="0" quotePrefix="0" xfId="0"/>
    <xf numFmtId="49" fontId="0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比對工作台｜關務組：進貨明細對報單明細</t>
        </is>
      </c>
    </row>
    <row r="2">
      <c r="A2" t="inlineStr"/>
    </row>
    <row r="3">
      <c r="A3" t="inlineStr">
        <is>
          <t>怎麼用：</t>
        </is>
      </c>
    </row>
    <row r="4">
      <c r="A4" t="inlineStr">
        <is>
          <t>1. 把 C1 報單明細、C2 進貨明細的內容，從第 2 列開始貼進同名的工作表（含標題列的那一列不用貼）。</t>
        </is>
      </c>
    </row>
    <row r="5">
      <c r="A5" t="inlineStr">
        <is>
          <t>2. 打開「比對結果」，灰色欄是公式，會自動算出每一筆的狀態。</t>
        </is>
      </c>
    </row>
    <row r="6">
      <c r="A6" t="inlineStr">
        <is>
          <t>3. 看到「待確認」或「只在一邊」，回到原始資料找原因，寫在「人工判斷」欄。</t>
        </is>
      </c>
    </row>
    <row r="7">
      <c r="A7" t="inlineStr">
        <is>
          <t>4. 公式只照規則做事：前導零、重複、寫法不同，它不一定判斷得對。最後由人決定。</t>
        </is>
      </c>
    </row>
    <row r="8">
      <c r="A8" t="inlineStr"/>
    </row>
    <row r="9">
      <c r="A9" t="inlineStr">
        <is>
          <t>合成教學資料：公司、人名、機台、料號、數字都是為課堂自訂，與任何真實客戶、設備或事件無關。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12" customWidth="1" min="3" max="3"/>
    <col width="10" customWidth="1" min="4" max="4"/>
    <col width="12" customWidth="1" min="5" max="5"/>
    <col width="16" customWidth="1" min="6" max="6"/>
    <col width="12" customWidth="1" min="7" max="7"/>
    <col width="6" customWidth="1" min="8" max="8"/>
    <col width="6" customWidth="1" min="9" max="9"/>
    <col width="10" customWidth="1" min="10" max="10"/>
    <col width="6" customWidth="1" min="11" max="11"/>
    <col width="24" customWidth="1" min="12" max="12"/>
  </cols>
  <sheetData>
    <row r="1">
      <c r="A1" s="2" t="inlineStr">
        <is>
          <t>報單號碼</t>
        </is>
      </c>
      <c r="B1" s="2" t="inlineStr">
        <is>
          <t>項次</t>
        </is>
      </c>
      <c r="C1" s="2" t="inlineStr">
        <is>
          <t>進口日期</t>
        </is>
      </c>
      <c r="D1" s="2" t="inlineStr">
        <is>
          <t>採購單號</t>
        </is>
      </c>
      <c r="E1" s="2" t="inlineStr">
        <is>
          <t>料號</t>
        </is>
      </c>
      <c r="F1" s="2" t="inlineStr">
        <is>
          <t>品名</t>
        </is>
      </c>
      <c r="G1" s="2" t="inlineStr">
        <is>
          <t>稅則號別</t>
        </is>
      </c>
      <c r="H1" s="2" t="inlineStr">
        <is>
          <t>數量</t>
        </is>
      </c>
      <c r="I1" s="2" t="inlineStr">
        <is>
          <t>單位</t>
        </is>
      </c>
      <c r="J1" s="2" t="inlineStr">
        <is>
          <t>完稅價格</t>
        </is>
      </c>
      <c r="K1" s="2" t="inlineStr">
        <is>
          <t>幣別</t>
        </is>
      </c>
      <c r="L1" s="3" t="inlineStr">
        <is>
          <t>同料號稅則號別種數（公式）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5">
        <f>IF(A2="","",SUMPRODUCT(($E$2:$E$200=E2)/COUNTIFS($E$2:$E$200,$E$2:$E$200&amp;"",$G$2:$G$200,$G$2:$G$200&amp;"")))</f>
        <v/>
      </c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5">
        <f>IF(A3="","",SUMPRODUCT(($E$2:$E$200=E3)/COUNTIFS($E$2:$E$200,$E$2:$E$200&amp;"",$G$2:$G$200,$G$2:$G$200&amp;"")))</f>
        <v/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5">
        <f>IF(A4="","",SUMPRODUCT(($E$2:$E$200=E4)/COUNTIFS($E$2:$E$200,$E$2:$E$200&amp;"",$G$2:$G$200,$G$2:$G$200&amp;"")))</f>
        <v/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5">
        <f>IF(A5="","",SUMPRODUCT(($E$2:$E$200=E5)/COUNTIFS($E$2:$E$200,$E$2:$E$200&amp;"",$G$2:$G$200,$G$2:$G$200&amp;"")))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5">
        <f>IF(A6="","",SUMPRODUCT(($E$2:$E$200=E6)/COUNTIFS($E$2:$E$200,$E$2:$E$200&amp;"",$G$2:$G$200,$G$2:$G$200&amp;"")))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5">
        <f>IF(A7="","",SUMPRODUCT(($E$2:$E$200=E7)/COUNTIFS($E$2:$E$200,$E$2:$E$200&amp;"",$G$2:$G$200,$G$2:$G$200&amp;"")))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5">
        <f>IF(A8="","",SUMPRODUCT(($E$2:$E$200=E8)/COUNTIFS($E$2:$E$200,$E$2:$E$200&amp;"",$G$2:$G$200,$G$2:$G$200&amp;"")))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5">
        <f>IF(A9="","",SUMPRODUCT(($E$2:$E$200=E9)/COUNTIFS($E$2:$E$200,$E$2:$E$200&amp;"",$G$2:$G$200,$G$2:$G$200&amp;"")))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5">
        <f>IF(A10="","",SUMPRODUCT(($E$2:$E$200=E10)/COUNTIFS($E$2:$E$200,$E$2:$E$200&amp;"",$G$2:$G$200,$G$2:$G$200&amp;"")))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5">
        <f>IF(A11="","",SUMPRODUCT(($E$2:$E$200=E11)/COUNTIFS($E$2:$E$200,$E$2:$E$200&amp;"",$G$2:$G$200,$G$2:$G$200&amp;"")))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5">
        <f>IF(A12="","",SUMPRODUCT(($E$2:$E$200=E12)/COUNTIFS($E$2:$E$200,$E$2:$E$200&amp;"",$G$2:$G$200,$G$2:$G$200&amp;"")))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5">
        <f>IF(A13="","",SUMPRODUCT(($E$2:$E$200=E13)/COUNTIFS($E$2:$E$200,$E$2:$E$200&amp;"",$G$2:$G$200,$G$2:$G$200&amp;"")))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5">
        <f>IF(A14="","",SUMPRODUCT(($E$2:$E$200=E14)/COUNTIFS($E$2:$E$200,$E$2:$E$200&amp;"",$G$2:$G$200,$G$2:$G$200&amp;"")))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5">
        <f>IF(A15="","",SUMPRODUCT(($E$2:$E$200=E15)/COUNTIFS($E$2:$E$200,$E$2:$E$200&amp;"",$G$2:$G$200,$G$2:$G$200&amp;"")))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5">
        <f>IF(A16="","",SUMPRODUCT(($E$2:$E$200=E16)/COUNTIFS($E$2:$E$200,$E$2:$E$200&amp;"",$G$2:$G$200,$G$2:$G$200&amp;"")))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5">
        <f>IF(A17="","",SUMPRODUCT(($E$2:$E$200=E17)/COUNTIFS($E$2:$E$200,$E$2:$E$200&amp;"",$G$2:$G$200,$G$2:$G$200&amp;"")))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5">
        <f>IF(A18="","",SUMPRODUCT(($E$2:$E$200=E18)/COUNTIFS($E$2:$E$200,$E$2:$E$200&amp;"",$G$2:$G$200,$G$2:$G$200&amp;"")))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5">
        <f>IF(A19="","",SUMPRODUCT(($E$2:$E$200=E19)/COUNTIFS($E$2:$E$200,$E$2:$E$200&amp;"",$G$2:$G$200,$G$2:$G$200&amp;"")))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5">
        <f>IF(A20="","",SUMPRODUCT(($E$2:$E$200=E20)/COUNTIFS($E$2:$E$200,$E$2:$E$200&amp;"",$G$2:$G$200,$G$2:$G$200&amp;"")))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5">
        <f>IF(A21="","",SUMPRODUCT(($E$2:$E$200=E21)/COUNTIFS($E$2:$E$200,$E$2:$E$200&amp;"",$G$2:$G$200,$G$2:$G$200&amp;"")))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5">
        <f>IF(A22="","",SUMPRODUCT(($E$2:$E$200=E22)/COUNTIFS($E$2:$E$200,$E$2:$E$200&amp;"",$G$2:$G$200,$G$2:$G$200&amp;"")))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5">
        <f>IF(A23="","",SUMPRODUCT(($E$2:$E$200=E23)/COUNTIFS($E$2:$E$200,$E$2:$E$200&amp;"",$G$2:$G$200,$G$2:$G$200&amp;"")))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5">
        <f>IF(A24="","",SUMPRODUCT(($E$2:$E$200=E24)/COUNTIFS($E$2:$E$200,$E$2:$E$200&amp;"",$G$2:$G$200,$G$2:$G$200&amp;"")))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5">
        <f>IF(A25="","",SUMPRODUCT(($E$2:$E$200=E25)/COUNTIFS($E$2:$E$200,$E$2:$E$200&amp;"",$G$2:$G$200,$G$2:$G$200&amp;"")))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5">
        <f>IF(A26="","",SUMPRODUCT(($E$2:$E$200=E26)/COUNTIFS($E$2:$E$200,$E$2:$E$200&amp;"",$G$2:$G$200,$G$2:$G$200&amp;"")))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5">
        <f>IF(A27="","",SUMPRODUCT(($E$2:$E$200=E27)/COUNTIFS($E$2:$E$200,$E$2:$E$200&amp;"",$G$2:$G$200,$G$2:$G$200&amp;"")))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5">
        <f>IF(A28="","",SUMPRODUCT(($E$2:$E$200=E28)/COUNTIFS($E$2:$E$200,$E$2:$E$200&amp;"",$G$2:$G$200,$G$2:$G$200&amp;"")))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5">
        <f>IF(A29="","",SUMPRODUCT(($E$2:$E$200=E29)/COUNTIFS($E$2:$E$200,$E$2:$E$200&amp;"",$G$2:$G$200,$G$2:$G$200&amp;"")))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5">
        <f>IF(A30="","",SUMPRODUCT(($E$2:$E$200=E30)/COUNTIFS($E$2:$E$200,$E$2:$E$200&amp;"",$G$2:$G$200,$G$2:$G$200&amp;"")))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5">
        <f>IF(A31="","",SUMPRODUCT(($E$2:$E$200=E31)/COUNTIFS($E$2:$E$200,$E$2:$E$200&amp;"",$G$2:$G$200,$G$2:$G$200&amp;"")))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5">
        <f>IF(A32="","",SUMPRODUCT(($E$2:$E$200=E32)/COUNTIFS($E$2:$E$200,$E$2:$E$200&amp;"",$G$2:$G$200,$G$2:$G$200&amp;"")))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5">
        <f>IF(A33="","",SUMPRODUCT(($E$2:$E$200=E33)/COUNTIFS($E$2:$E$200,$E$2:$E$200&amp;"",$G$2:$G$200,$G$2:$G$200&amp;"")))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5">
        <f>IF(A34="","",SUMPRODUCT(($E$2:$E$200=E34)/COUNTIFS($E$2:$E$200,$E$2:$E$200&amp;"",$G$2:$G$200,$G$2:$G$200&amp;"")))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5">
        <f>IF(A35="","",SUMPRODUCT(($E$2:$E$200=E35)/COUNTIFS($E$2:$E$200,$E$2:$E$200&amp;"",$G$2:$G$200,$G$2:$G$200&amp;"")))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5">
        <f>IF(A36="","",SUMPRODUCT(($E$2:$E$200=E36)/COUNTIFS($E$2:$E$200,$E$2:$E$200&amp;"",$G$2:$G$200,$G$2:$G$200&amp;"")))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5">
        <f>IF(A37="","",SUMPRODUCT(($E$2:$E$200=E37)/COUNTIFS($E$2:$E$200,$E$2:$E$200&amp;"",$G$2:$G$200,$G$2:$G$200&amp;"")))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5">
        <f>IF(A38="","",SUMPRODUCT(($E$2:$E$200=E38)/COUNTIFS($E$2:$E$200,$E$2:$E$200&amp;"",$G$2:$G$200,$G$2:$G$200&amp;"")))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5">
        <f>IF(A39="","",SUMPRODUCT(($E$2:$E$200=E39)/COUNTIFS($E$2:$E$200,$E$2:$E$200&amp;"",$G$2:$G$200,$G$2:$G$200&amp;"")))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5">
        <f>IF(A40="","",SUMPRODUCT(($E$2:$E$200=E40)/COUNTIFS($E$2:$E$200,$E$2:$E$200&amp;"",$G$2:$G$200,$G$2:$G$200&amp;"")))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5">
        <f>IF(A41="","",SUMPRODUCT(($E$2:$E$200=E41)/COUNTIFS($E$2:$E$200,$E$2:$E$200&amp;"",$G$2:$G$200,$G$2:$G$200&amp;"")))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6" customWidth="1" min="3" max="3"/>
    <col width="6" customWidth="1" min="4" max="4"/>
    <col width="6" customWidth="1" min="5" max="5"/>
    <col width="8" customWidth="1" min="6" max="6"/>
    <col width="10" customWidth="1" min="7" max="7"/>
    <col width="6" customWidth="1" min="8" max="8"/>
    <col width="12" customWidth="1" min="9" max="9"/>
  </cols>
  <sheetData>
    <row r="1">
      <c r="A1" s="2" t="inlineStr">
        <is>
          <t>採購單號</t>
        </is>
      </c>
      <c r="B1" s="2" t="inlineStr">
        <is>
          <t>料號</t>
        </is>
      </c>
      <c r="C1" s="2" t="inlineStr">
        <is>
          <t>品名</t>
        </is>
      </c>
      <c r="D1" s="2" t="inlineStr">
        <is>
          <t>數量</t>
        </is>
      </c>
      <c r="E1" s="2" t="inlineStr">
        <is>
          <t>單位</t>
        </is>
      </c>
      <c r="F1" s="2" t="inlineStr">
        <is>
          <t>單價</t>
        </is>
      </c>
      <c r="G1" s="2" t="inlineStr">
        <is>
          <t>金額</t>
        </is>
      </c>
      <c r="H1" s="2" t="inlineStr">
        <is>
          <t>幣別</t>
        </is>
      </c>
      <c r="I1" s="2" t="inlineStr">
        <is>
          <t>入庫日期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0" customWidth="1" min="2" max="2"/>
    <col width="12" customWidth="1" min="3" max="3"/>
    <col width="20" customWidth="1" min="4" max="4"/>
    <col width="8" customWidth="1" min="5" max="5"/>
    <col width="8" customWidth="1" min="6" max="6"/>
    <col width="8" customWidth="1" min="7" max="7"/>
    <col width="8" customWidth="1" min="8" max="8"/>
    <col width="10" customWidth="1" min="9" max="9"/>
    <col width="8" customWidth="1" min="10" max="10"/>
    <col width="8" customWidth="1" min="11" max="11"/>
    <col width="24" customWidth="1" min="12" max="12"/>
    <col width="34" customWidth="1" min="13" max="13"/>
  </cols>
  <sheetData>
    <row r="1">
      <c r="A1" s="2" t="inlineStr">
        <is>
          <t>來源列</t>
        </is>
      </c>
      <c r="B1" s="2" t="inlineStr">
        <is>
          <t>採購單號</t>
        </is>
      </c>
      <c r="C1" s="2" t="inlineStr">
        <is>
          <t>料號</t>
        </is>
      </c>
      <c r="D1" s="2" t="inlineStr">
        <is>
          <t>比對鍵</t>
        </is>
      </c>
      <c r="E1" s="2" t="inlineStr">
        <is>
          <t>ERP 數量</t>
        </is>
      </c>
      <c r="F1" s="2" t="inlineStr">
        <is>
          <t>ERP 單位</t>
        </is>
      </c>
      <c r="G1" s="2" t="inlineStr">
        <is>
          <t>ERP 幣別</t>
        </is>
      </c>
      <c r="H1" s="2" t="inlineStr">
        <is>
          <t>報單筆數</t>
        </is>
      </c>
      <c r="I1" s="2" t="inlineStr">
        <is>
          <t>報單數量合計</t>
        </is>
      </c>
      <c r="J1" s="2" t="inlineStr">
        <is>
          <t>報單單位</t>
        </is>
      </c>
      <c r="K1" s="2" t="inlineStr">
        <is>
          <t>報單幣別</t>
        </is>
      </c>
      <c r="L1" s="2" t="inlineStr">
        <is>
          <t>狀態</t>
        </is>
      </c>
      <c r="M1" s="2" t="inlineStr">
        <is>
          <t>人工判斷</t>
        </is>
      </c>
    </row>
    <row r="2">
      <c r="A2" s="5">
        <f>IF(C2進貨明細!A2="","",ROW(C2進貨明細!A2))</f>
        <v/>
      </c>
      <c r="B2" s="5">
        <f>IF(C2進貨明細!A2="","",TRIM(C2進貨明細!A2))</f>
        <v/>
      </c>
      <c r="C2" s="5">
        <f>IF(B2="","",TRIM(C2進貨明細!B2))</f>
        <v/>
      </c>
      <c r="D2" s="5">
        <f>IF(B2="","",B2&amp;"|"&amp;C2)</f>
        <v/>
      </c>
      <c r="E2" s="5">
        <f>IF(B2="","",VALUE(C2進貨明細!D2))</f>
        <v/>
      </c>
      <c r="F2" s="5">
        <f>IF(B2="","",C2進貨明細!E2)</f>
        <v/>
      </c>
      <c r="G2" s="5">
        <f>IF(B2="","",C2進貨明細!H2)</f>
        <v/>
      </c>
      <c r="H2" s="5">
        <f>IF(B2="","",COUNTIFS(C1報單明細!$D:$D,B2,C1報單明細!$E:$E,C2))</f>
        <v/>
      </c>
      <c r="I2" s="5">
        <f>IF(B2="","",SUMPRODUCT((C1報單明細!$D$2:$D$200=B2)*(C1報單明細!$E$2:$E$200=C2)*IFERROR(VALUE(C1報單明細!$H$2:$H$200),0)))</f>
        <v/>
      </c>
      <c r="J2" s="5">
        <f>IF(OR(B2="",H2=0),"",INDEX(C1報單明細!$I:$I,MATCH(B2,C1報單明細!$D:$D,0)))</f>
        <v/>
      </c>
      <c r="K2" s="5">
        <f>IF(OR(B2="",H2=0),"",INDEX(C1報單明細!$K:$K,MATCH(B2,C1報單明細!$D:$D,0)))</f>
        <v/>
      </c>
      <c r="L2" s="5">
        <f>IF(B2="","",IF(H2=0,"只在 ERP",IF(H2&gt;1,"待確認：分多張報單",IF(J2&lt;&gt;F2,"待確認：單位不同",IF(K2&lt;&gt;G2,"待確認：幣別不同",IF(I2=E2,"已對上","數量不符"))))))</f>
        <v/>
      </c>
    </row>
    <row r="3">
      <c r="A3" s="5">
        <f>IF(C2進貨明細!A3="","",ROW(C2進貨明細!A3))</f>
        <v/>
      </c>
      <c r="B3" s="5">
        <f>IF(C2進貨明細!A3="","",TRIM(C2進貨明細!A3))</f>
        <v/>
      </c>
      <c r="C3" s="5">
        <f>IF(B3="","",TRIM(C2進貨明細!B3))</f>
        <v/>
      </c>
      <c r="D3" s="5">
        <f>IF(B3="","",B3&amp;"|"&amp;C3)</f>
        <v/>
      </c>
      <c r="E3" s="5">
        <f>IF(B3="","",VALUE(C2進貨明細!D3))</f>
        <v/>
      </c>
      <c r="F3" s="5">
        <f>IF(B3="","",C2進貨明細!E3)</f>
        <v/>
      </c>
      <c r="G3" s="5">
        <f>IF(B3="","",C2進貨明細!H3)</f>
        <v/>
      </c>
      <c r="H3" s="5">
        <f>IF(B3="","",COUNTIFS(C1報單明細!$D:$D,B3,C1報單明細!$E:$E,C3))</f>
        <v/>
      </c>
      <c r="I3" s="5">
        <f>IF(B3="","",SUMPRODUCT((C1報單明細!$D$2:$D$200=B3)*(C1報單明細!$E$2:$E$200=C3)*IFERROR(VALUE(C1報單明細!$H$2:$H$200),0)))</f>
        <v/>
      </c>
      <c r="J3" s="5">
        <f>IF(OR(B3="",H3=0),"",INDEX(C1報單明細!$I:$I,MATCH(B3,C1報單明細!$D:$D,0)))</f>
        <v/>
      </c>
      <c r="K3" s="5">
        <f>IF(OR(B3="",H3=0),"",INDEX(C1報單明細!$K:$K,MATCH(B3,C1報單明細!$D:$D,0)))</f>
        <v/>
      </c>
      <c r="L3" s="5">
        <f>IF(B3="","",IF(H3=0,"只在 ERP",IF(H3&gt;1,"待確認：分多張報單",IF(J3&lt;&gt;F3,"待確認：單位不同",IF(K3&lt;&gt;G3,"待確認：幣別不同",IF(I3=E3,"已對上","數量不符"))))))</f>
        <v/>
      </c>
    </row>
    <row r="4">
      <c r="A4" s="5">
        <f>IF(C2進貨明細!A4="","",ROW(C2進貨明細!A4))</f>
        <v/>
      </c>
      <c r="B4" s="5">
        <f>IF(C2進貨明細!A4="","",TRIM(C2進貨明細!A4))</f>
        <v/>
      </c>
      <c r="C4" s="5">
        <f>IF(B4="","",TRIM(C2進貨明細!B4))</f>
        <v/>
      </c>
      <c r="D4" s="5">
        <f>IF(B4="","",B4&amp;"|"&amp;C4)</f>
        <v/>
      </c>
      <c r="E4" s="5">
        <f>IF(B4="","",VALUE(C2進貨明細!D4))</f>
        <v/>
      </c>
      <c r="F4" s="5">
        <f>IF(B4="","",C2進貨明細!E4)</f>
        <v/>
      </c>
      <c r="G4" s="5">
        <f>IF(B4="","",C2進貨明細!H4)</f>
        <v/>
      </c>
      <c r="H4" s="5">
        <f>IF(B4="","",COUNTIFS(C1報單明細!$D:$D,B4,C1報單明細!$E:$E,C4))</f>
        <v/>
      </c>
      <c r="I4" s="5">
        <f>IF(B4="","",SUMPRODUCT((C1報單明細!$D$2:$D$200=B4)*(C1報單明細!$E$2:$E$200=C4)*IFERROR(VALUE(C1報單明細!$H$2:$H$200),0)))</f>
        <v/>
      </c>
      <c r="J4" s="5">
        <f>IF(OR(B4="",H4=0),"",INDEX(C1報單明細!$I:$I,MATCH(B4,C1報單明細!$D:$D,0)))</f>
        <v/>
      </c>
      <c r="K4" s="5">
        <f>IF(OR(B4="",H4=0),"",INDEX(C1報單明細!$K:$K,MATCH(B4,C1報單明細!$D:$D,0)))</f>
        <v/>
      </c>
      <c r="L4" s="5">
        <f>IF(B4="","",IF(H4=0,"只在 ERP",IF(H4&gt;1,"待確認：分多張報單",IF(J4&lt;&gt;F4,"待確認：單位不同",IF(K4&lt;&gt;G4,"待確認：幣別不同",IF(I4=E4,"已對上","數量不符"))))))</f>
        <v/>
      </c>
    </row>
    <row r="5">
      <c r="A5" s="5">
        <f>IF(C2進貨明細!A5="","",ROW(C2進貨明細!A5))</f>
        <v/>
      </c>
      <c r="B5" s="5">
        <f>IF(C2進貨明細!A5="","",TRIM(C2進貨明細!A5))</f>
        <v/>
      </c>
      <c r="C5" s="5">
        <f>IF(B5="","",TRIM(C2進貨明細!B5))</f>
        <v/>
      </c>
      <c r="D5" s="5">
        <f>IF(B5="","",B5&amp;"|"&amp;C5)</f>
        <v/>
      </c>
      <c r="E5" s="5">
        <f>IF(B5="","",VALUE(C2進貨明細!D5))</f>
        <v/>
      </c>
      <c r="F5" s="5">
        <f>IF(B5="","",C2進貨明細!E5)</f>
        <v/>
      </c>
      <c r="G5" s="5">
        <f>IF(B5="","",C2進貨明細!H5)</f>
        <v/>
      </c>
      <c r="H5" s="5">
        <f>IF(B5="","",COUNTIFS(C1報單明細!$D:$D,B5,C1報單明細!$E:$E,C5))</f>
        <v/>
      </c>
      <c r="I5" s="5">
        <f>IF(B5="","",SUMPRODUCT((C1報單明細!$D$2:$D$200=B5)*(C1報單明細!$E$2:$E$200=C5)*IFERROR(VALUE(C1報單明細!$H$2:$H$200),0)))</f>
        <v/>
      </c>
      <c r="J5" s="5">
        <f>IF(OR(B5="",H5=0),"",INDEX(C1報單明細!$I:$I,MATCH(B5,C1報單明細!$D:$D,0)))</f>
        <v/>
      </c>
      <c r="K5" s="5">
        <f>IF(OR(B5="",H5=0),"",INDEX(C1報單明細!$K:$K,MATCH(B5,C1報單明細!$D:$D,0)))</f>
        <v/>
      </c>
      <c r="L5" s="5">
        <f>IF(B5="","",IF(H5=0,"只在 ERP",IF(H5&gt;1,"待確認：分多張報單",IF(J5&lt;&gt;F5,"待確認：單位不同",IF(K5&lt;&gt;G5,"待確認：幣別不同",IF(I5=E5,"已對上","數量不符"))))))</f>
        <v/>
      </c>
    </row>
    <row r="6">
      <c r="A6" s="5">
        <f>IF(C2進貨明細!A6="","",ROW(C2進貨明細!A6))</f>
        <v/>
      </c>
      <c r="B6" s="5">
        <f>IF(C2進貨明細!A6="","",TRIM(C2進貨明細!A6))</f>
        <v/>
      </c>
      <c r="C6" s="5">
        <f>IF(B6="","",TRIM(C2進貨明細!B6))</f>
        <v/>
      </c>
      <c r="D6" s="5">
        <f>IF(B6="","",B6&amp;"|"&amp;C6)</f>
        <v/>
      </c>
      <c r="E6" s="5">
        <f>IF(B6="","",VALUE(C2進貨明細!D6))</f>
        <v/>
      </c>
      <c r="F6" s="5">
        <f>IF(B6="","",C2進貨明細!E6)</f>
        <v/>
      </c>
      <c r="G6" s="5">
        <f>IF(B6="","",C2進貨明細!H6)</f>
        <v/>
      </c>
      <c r="H6" s="5">
        <f>IF(B6="","",COUNTIFS(C1報單明細!$D:$D,B6,C1報單明細!$E:$E,C6))</f>
        <v/>
      </c>
      <c r="I6" s="5">
        <f>IF(B6="","",SUMPRODUCT((C1報單明細!$D$2:$D$200=B6)*(C1報單明細!$E$2:$E$200=C6)*IFERROR(VALUE(C1報單明細!$H$2:$H$200),0)))</f>
        <v/>
      </c>
      <c r="J6" s="5">
        <f>IF(OR(B6="",H6=0),"",INDEX(C1報單明細!$I:$I,MATCH(B6,C1報單明細!$D:$D,0)))</f>
        <v/>
      </c>
      <c r="K6" s="5">
        <f>IF(OR(B6="",H6=0),"",INDEX(C1報單明細!$K:$K,MATCH(B6,C1報單明細!$D:$D,0)))</f>
        <v/>
      </c>
      <c r="L6" s="5">
        <f>IF(B6="","",IF(H6=0,"只在 ERP",IF(H6&gt;1,"待確認：分多張報單",IF(J6&lt;&gt;F6,"待確認：單位不同",IF(K6&lt;&gt;G6,"待確認：幣別不同",IF(I6=E6,"已對上","數量不符"))))))</f>
        <v/>
      </c>
    </row>
    <row r="7">
      <c r="A7" s="5">
        <f>IF(C2進貨明細!A7="","",ROW(C2進貨明細!A7))</f>
        <v/>
      </c>
      <c r="B7" s="5">
        <f>IF(C2進貨明細!A7="","",TRIM(C2進貨明細!A7))</f>
        <v/>
      </c>
      <c r="C7" s="5">
        <f>IF(B7="","",TRIM(C2進貨明細!B7))</f>
        <v/>
      </c>
      <c r="D7" s="5">
        <f>IF(B7="","",B7&amp;"|"&amp;C7)</f>
        <v/>
      </c>
      <c r="E7" s="5">
        <f>IF(B7="","",VALUE(C2進貨明細!D7))</f>
        <v/>
      </c>
      <c r="F7" s="5">
        <f>IF(B7="","",C2進貨明細!E7)</f>
        <v/>
      </c>
      <c r="G7" s="5">
        <f>IF(B7="","",C2進貨明細!H7)</f>
        <v/>
      </c>
      <c r="H7" s="5">
        <f>IF(B7="","",COUNTIFS(C1報單明細!$D:$D,B7,C1報單明細!$E:$E,C7))</f>
        <v/>
      </c>
      <c r="I7" s="5">
        <f>IF(B7="","",SUMPRODUCT((C1報單明細!$D$2:$D$200=B7)*(C1報單明細!$E$2:$E$200=C7)*IFERROR(VALUE(C1報單明細!$H$2:$H$200),0)))</f>
        <v/>
      </c>
      <c r="J7" s="5">
        <f>IF(OR(B7="",H7=0),"",INDEX(C1報單明細!$I:$I,MATCH(B7,C1報單明細!$D:$D,0)))</f>
        <v/>
      </c>
      <c r="K7" s="5">
        <f>IF(OR(B7="",H7=0),"",INDEX(C1報單明細!$K:$K,MATCH(B7,C1報單明細!$D:$D,0)))</f>
        <v/>
      </c>
      <c r="L7" s="5">
        <f>IF(B7="","",IF(H7=0,"只在 ERP",IF(H7&gt;1,"待確認：分多張報單",IF(J7&lt;&gt;F7,"待確認：單位不同",IF(K7&lt;&gt;G7,"待確認：幣別不同",IF(I7=E7,"已對上","數量不符"))))))</f>
        <v/>
      </c>
    </row>
    <row r="8">
      <c r="A8" s="5">
        <f>IF(C2進貨明細!A8="","",ROW(C2進貨明細!A8))</f>
        <v/>
      </c>
      <c r="B8" s="5">
        <f>IF(C2進貨明細!A8="","",TRIM(C2進貨明細!A8))</f>
        <v/>
      </c>
      <c r="C8" s="5">
        <f>IF(B8="","",TRIM(C2進貨明細!B8))</f>
        <v/>
      </c>
      <c r="D8" s="5">
        <f>IF(B8="","",B8&amp;"|"&amp;C8)</f>
        <v/>
      </c>
      <c r="E8" s="5">
        <f>IF(B8="","",VALUE(C2進貨明細!D8))</f>
        <v/>
      </c>
      <c r="F8" s="5">
        <f>IF(B8="","",C2進貨明細!E8)</f>
        <v/>
      </c>
      <c r="G8" s="5">
        <f>IF(B8="","",C2進貨明細!H8)</f>
        <v/>
      </c>
      <c r="H8" s="5">
        <f>IF(B8="","",COUNTIFS(C1報單明細!$D:$D,B8,C1報單明細!$E:$E,C8))</f>
        <v/>
      </c>
      <c r="I8" s="5">
        <f>IF(B8="","",SUMPRODUCT((C1報單明細!$D$2:$D$200=B8)*(C1報單明細!$E$2:$E$200=C8)*IFERROR(VALUE(C1報單明細!$H$2:$H$200),0)))</f>
        <v/>
      </c>
      <c r="J8" s="5">
        <f>IF(OR(B8="",H8=0),"",INDEX(C1報單明細!$I:$I,MATCH(B8,C1報單明細!$D:$D,0)))</f>
        <v/>
      </c>
      <c r="K8" s="5">
        <f>IF(OR(B8="",H8=0),"",INDEX(C1報單明細!$K:$K,MATCH(B8,C1報單明細!$D:$D,0)))</f>
        <v/>
      </c>
      <c r="L8" s="5">
        <f>IF(B8="","",IF(H8=0,"只在 ERP",IF(H8&gt;1,"待確認：分多張報單",IF(J8&lt;&gt;F8,"待確認：單位不同",IF(K8&lt;&gt;G8,"待確認：幣別不同",IF(I8=E8,"已對上","數量不符"))))))</f>
        <v/>
      </c>
    </row>
    <row r="9">
      <c r="A9" s="5">
        <f>IF(C2進貨明細!A9="","",ROW(C2進貨明細!A9))</f>
        <v/>
      </c>
      <c r="B9" s="5">
        <f>IF(C2進貨明細!A9="","",TRIM(C2進貨明細!A9))</f>
        <v/>
      </c>
      <c r="C9" s="5">
        <f>IF(B9="","",TRIM(C2進貨明細!B9))</f>
        <v/>
      </c>
      <c r="D9" s="5">
        <f>IF(B9="","",B9&amp;"|"&amp;C9)</f>
        <v/>
      </c>
      <c r="E9" s="5">
        <f>IF(B9="","",VALUE(C2進貨明細!D9))</f>
        <v/>
      </c>
      <c r="F9" s="5">
        <f>IF(B9="","",C2進貨明細!E9)</f>
        <v/>
      </c>
      <c r="G9" s="5">
        <f>IF(B9="","",C2進貨明細!H9)</f>
        <v/>
      </c>
      <c r="H9" s="5">
        <f>IF(B9="","",COUNTIFS(C1報單明細!$D:$D,B9,C1報單明細!$E:$E,C9))</f>
        <v/>
      </c>
      <c r="I9" s="5">
        <f>IF(B9="","",SUMPRODUCT((C1報單明細!$D$2:$D$200=B9)*(C1報單明細!$E$2:$E$200=C9)*IFERROR(VALUE(C1報單明細!$H$2:$H$200),0)))</f>
        <v/>
      </c>
      <c r="J9" s="5">
        <f>IF(OR(B9="",H9=0),"",INDEX(C1報單明細!$I:$I,MATCH(B9,C1報單明細!$D:$D,0)))</f>
        <v/>
      </c>
      <c r="K9" s="5">
        <f>IF(OR(B9="",H9=0),"",INDEX(C1報單明細!$K:$K,MATCH(B9,C1報單明細!$D:$D,0)))</f>
        <v/>
      </c>
      <c r="L9" s="5">
        <f>IF(B9="","",IF(H9=0,"只在 ERP",IF(H9&gt;1,"待確認：分多張報單",IF(J9&lt;&gt;F9,"待確認：單位不同",IF(K9&lt;&gt;G9,"待確認：幣別不同",IF(I9=E9,"已對上","數量不符"))))))</f>
        <v/>
      </c>
    </row>
    <row r="10">
      <c r="A10" s="5">
        <f>IF(C2進貨明細!A10="","",ROW(C2進貨明細!A10))</f>
        <v/>
      </c>
      <c r="B10" s="5">
        <f>IF(C2進貨明細!A10="","",TRIM(C2進貨明細!A10))</f>
        <v/>
      </c>
      <c r="C10" s="5">
        <f>IF(B10="","",TRIM(C2進貨明細!B10))</f>
        <v/>
      </c>
      <c r="D10" s="5">
        <f>IF(B10="","",B10&amp;"|"&amp;C10)</f>
        <v/>
      </c>
      <c r="E10" s="5">
        <f>IF(B10="","",VALUE(C2進貨明細!D10))</f>
        <v/>
      </c>
      <c r="F10" s="5">
        <f>IF(B10="","",C2進貨明細!E10)</f>
        <v/>
      </c>
      <c r="G10" s="5">
        <f>IF(B10="","",C2進貨明細!H10)</f>
        <v/>
      </c>
      <c r="H10" s="5">
        <f>IF(B10="","",COUNTIFS(C1報單明細!$D:$D,B10,C1報單明細!$E:$E,C10))</f>
        <v/>
      </c>
      <c r="I10" s="5">
        <f>IF(B10="","",SUMPRODUCT((C1報單明細!$D$2:$D$200=B10)*(C1報單明細!$E$2:$E$200=C10)*IFERROR(VALUE(C1報單明細!$H$2:$H$200),0)))</f>
        <v/>
      </c>
      <c r="J10" s="5">
        <f>IF(OR(B10="",H10=0),"",INDEX(C1報單明細!$I:$I,MATCH(B10,C1報單明細!$D:$D,0)))</f>
        <v/>
      </c>
      <c r="K10" s="5">
        <f>IF(OR(B10="",H10=0),"",INDEX(C1報單明細!$K:$K,MATCH(B10,C1報單明細!$D:$D,0)))</f>
        <v/>
      </c>
      <c r="L10" s="5">
        <f>IF(B10="","",IF(H10=0,"只在 ERP",IF(H10&gt;1,"待確認：分多張報單",IF(J10&lt;&gt;F10,"待確認：單位不同",IF(K10&lt;&gt;G10,"待確認：幣別不同",IF(I10=E10,"已對上","數量不符"))))))</f>
        <v/>
      </c>
    </row>
    <row r="11">
      <c r="A11" s="5">
        <f>IF(C2進貨明細!A11="","",ROW(C2進貨明細!A11))</f>
        <v/>
      </c>
      <c r="B11" s="5">
        <f>IF(C2進貨明細!A11="","",TRIM(C2進貨明細!A11))</f>
        <v/>
      </c>
      <c r="C11" s="5">
        <f>IF(B11="","",TRIM(C2進貨明細!B11))</f>
        <v/>
      </c>
      <c r="D11" s="5">
        <f>IF(B11="","",B11&amp;"|"&amp;C11)</f>
        <v/>
      </c>
      <c r="E11" s="5">
        <f>IF(B11="","",VALUE(C2進貨明細!D11))</f>
        <v/>
      </c>
      <c r="F11" s="5">
        <f>IF(B11="","",C2進貨明細!E11)</f>
        <v/>
      </c>
      <c r="G11" s="5">
        <f>IF(B11="","",C2進貨明細!H11)</f>
        <v/>
      </c>
      <c r="H11" s="5">
        <f>IF(B11="","",COUNTIFS(C1報單明細!$D:$D,B11,C1報單明細!$E:$E,C11))</f>
        <v/>
      </c>
      <c r="I11" s="5">
        <f>IF(B11="","",SUMPRODUCT((C1報單明細!$D$2:$D$200=B11)*(C1報單明細!$E$2:$E$200=C11)*IFERROR(VALUE(C1報單明細!$H$2:$H$200),0)))</f>
        <v/>
      </c>
      <c r="J11" s="5">
        <f>IF(OR(B11="",H11=0),"",INDEX(C1報單明細!$I:$I,MATCH(B11,C1報單明細!$D:$D,0)))</f>
        <v/>
      </c>
      <c r="K11" s="5">
        <f>IF(OR(B11="",H11=0),"",INDEX(C1報單明細!$K:$K,MATCH(B11,C1報單明細!$D:$D,0)))</f>
        <v/>
      </c>
      <c r="L11" s="5">
        <f>IF(B11="","",IF(H11=0,"只在 ERP",IF(H11&gt;1,"待確認：分多張報單",IF(J11&lt;&gt;F11,"待確認：單位不同",IF(K11&lt;&gt;G11,"待確認：幣別不同",IF(I11=E11,"已對上","數量不符"))))))</f>
        <v/>
      </c>
    </row>
    <row r="12">
      <c r="A12" s="5">
        <f>IF(C2進貨明細!A12="","",ROW(C2進貨明細!A12))</f>
        <v/>
      </c>
      <c r="B12" s="5">
        <f>IF(C2進貨明細!A12="","",TRIM(C2進貨明細!A12))</f>
        <v/>
      </c>
      <c r="C12" s="5">
        <f>IF(B12="","",TRIM(C2進貨明細!B12))</f>
        <v/>
      </c>
      <c r="D12" s="5">
        <f>IF(B12="","",B12&amp;"|"&amp;C12)</f>
        <v/>
      </c>
      <c r="E12" s="5">
        <f>IF(B12="","",VALUE(C2進貨明細!D12))</f>
        <v/>
      </c>
      <c r="F12" s="5">
        <f>IF(B12="","",C2進貨明細!E12)</f>
        <v/>
      </c>
      <c r="G12" s="5">
        <f>IF(B12="","",C2進貨明細!H12)</f>
        <v/>
      </c>
      <c r="H12" s="5">
        <f>IF(B12="","",COUNTIFS(C1報單明細!$D:$D,B12,C1報單明細!$E:$E,C12))</f>
        <v/>
      </c>
      <c r="I12" s="5">
        <f>IF(B12="","",SUMPRODUCT((C1報單明細!$D$2:$D$200=B12)*(C1報單明細!$E$2:$E$200=C12)*IFERROR(VALUE(C1報單明細!$H$2:$H$200),0)))</f>
        <v/>
      </c>
      <c r="J12" s="5">
        <f>IF(OR(B12="",H12=0),"",INDEX(C1報單明細!$I:$I,MATCH(B12,C1報單明細!$D:$D,0)))</f>
        <v/>
      </c>
      <c r="K12" s="5">
        <f>IF(OR(B12="",H12=0),"",INDEX(C1報單明細!$K:$K,MATCH(B12,C1報單明細!$D:$D,0)))</f>
        <v/>
      </c>
      <c r="L12" s="5">
        <f>IF(B12="","",IF(H12=0,"只在 ERP",IF(H12&gt;1,"待確認：分多張報單",IF(J12&lt;&gt;F12,"待確認：單位不同",IF(K12&lt;&gt;G12,"待確認：幣別不同",IF(I12=E12,"已對上","數量不符"))))))</f>
        <v/>
      </c>
    </row>
    <row r="13">
      <c r="A13" s="5">
        <f>IF(C2進貨明細!A13="","",ROW(C2進貨明細!A13))</f>
        <v/>
      </c>
      <c r="B13" s="5">
        <f>IF(C2進貨明細!A13="","",TRIM(C2進貨明細!A13))</f>
        <v/>
      </c>
      <c r="C13" s="5">
        <f>IF(B13="","",TRIM(C2進貨明細!B13))</f>
        <v/>
      </c>
      <c r="D13" s="5">
        <f>IF(B13="","",B13&amp;"|"&amp;C13)</f>
        <v/>
      </c>
      <c r="E13" s="5">
        <f>IF(B13="","",VALUE(C2進貨明細!D13))</f>
        <v/>
      </c>
      <c r="F13" s="5">
        <f>IF(B13="","",C2進貨明細!E13)</f>
        <v/>
      </c>
      <c r="G13" s="5">
        <f>IF(B13="","",C2進貨明細!H13)</f>
        <v/>
      </c>
      <c r="H13" s="5">
        <f>IF(B13="","",COUNTIFS(C1報單明細!$D:$D,B13,C1報單明細!$E:$E,C13))</f>
        <v/>
      </c>
      <c r="I13" s="5">
        <f>IF(B13="","",SUMPRODUCT((C1報單明細!$D$2:$D$200=B13)*(C1報單明細!$E$2:$E$200=C13)*IFERROR(VALUE(C1報單明細!$H$2:$H$200),0)))</f>
        <v/>
      </c>
      <c r="J13" s="5">
        <f>IF(OR(B13="",H13=0),"",INDEX(C1報單明細!$I:$I,MATCH(B13,C1報單明細!$D:$D,0)))</f>
        <v/>
      </c>
      <c r="K13" s="5">
        <f>IF(OR(B13="",H13=0),"",INDEX(C1報單明細!$K:$K,MATCH(B13,C1報單明細!$D:$D,0)))</f>
        <v/>
      </c>
      <c r="L13" s="5">
        <f>IF(B13="","",IF(H13=0,"只在 ERP",IF(H13&gt;1,"待確認：分多張報單",IF(J13&lt;&gt;F13,"待確認：單位不同",IF(K13&lt;&gt;G13,"待確認：幣別不同",IF(I13=E13,"已對上","數量不符"))))))</f>
        <v/>
      </c>
    </row>
    <row r="14">
      <c r="A14" s="5">
        <f>IF(C2進貨明細!A14="","",ROW(C2進貨明細!A14))</f>
        <v/>
      </c>
      <c r="B14" s="5">
        <f>IF(C2進貨明細!A14="","",TRIM(C2進貨明細!A14))</f>
        <v/>
      </c>
      <c r="C14" s="5">
        <f>IF(B14="","",TRIM(C2進貨明細!B14))</f>
        <v/>
      </c>
      <c r="D14" s="5">
        <f>IF(B14="","",B14&amp;"|"&amp;C14)</f>
        <v/>
      </c>
      <c r="E14" s="5">
        <f>IF(B14="","",VALUE(C2進貨明細!D14))</f>
        <v/>
      </c>
      <c r="F14" s="5">
        <f>IF(B14="","",C2進貨明細!E14)</f>
        <v/>
      </c>
      <c r="G14" s="5">
        <f>IF(B14="","",C2進貨明細!H14)</f>
        <v/>
      </c>
      <c r="H14" s="5">
        <f>IF(B14="","",COUNTIFS(C1報單明細!$D:$D,B14,C1報單明細!$E:$E,C14))</f>
        <v/>
      </c>
      <c r="I14" s="5">
        <f>IF(B14="","",SUMPRODUCT((C1報單明細!$D$2:$D$200=B14)*(C1報單明細!$E$2:$E$200=C14)*IFERROR(VALUE(C1報單明細!$H$2:$H$200),0)))</f>
        <v/>
      </c>
      <c r="J14" s="5">
        <f>IF(OR(B14="",H14=0),"",INDEX(C1報單明細!$I:$I,MATCH(B14,C1報單明細!$D:$D,0)))</f>
        <v/>
      </c>
      <c r="K14" s="5">
        <f>IF(OR(B14="",H14=0),"",INDEX(C1報單明細!$K:$K,MATCH(B14,C1報單明細!$D:$D,0)))</f>
        <v/>
      </c>
      <c r="L14" s="5">
        <f>IF(B14="","",IF(H14=0,"只在 ERP",IF(H14&gt;1,"待確認：分多張報單",IF(J14&lt;&gt;F14,"待確認：單位不同",IF(K14&lt;&gt;G14,"待確認：幣別不同",IF(I14=E14,"已對上","數量不符"))))))</f>
        <v/>
      </c>
    </row>
    <row r="15">
      <c r="A15" s="5">
        <f>IF(C2進貨明細!A15="","",ROW(C2進貨明細!A15))</f>
        <v/>
      </c>
      <c r="B15" s="5">
        <f>IF(C2進貨明細!A15="","",TRIM(C2進貨明細!A15))</f>
        <v/>
      </c>
      <c r="C15" s="5">
        <f>IF(B15="","",TRIM(C2進貨明細!B15))</f>
        <v/>
      </c>
      <c r="D15" s="5">
        <f>IF(B15="","",B15&amp;"|"&amp;C15)</f>
        <v/>
      </c>
      <c r="E15" s="5">
        <f>IF(B15="","",VALUE(C2進貨明細!D15))</f>
        <v/>
      </c>
      <c r="F15" s="5">
        <f>IF(B15="","",C2進貨明細!E15)</f>
        <v/>
      </c>
      <c r="G15" s="5">
        <f>IF(B15="","",C2進貨明細!H15)</f>
        <v/>
      </c>
      <c r="H15" s="5">
        <f>IF(B15="","",COUNTIFS(C1報單明細!$D:$D,B15,C1報單明細!$E:$E,C15))</f>
        <v/>
      </c>
      <c r="I15" s="5">
        <f>IF(B15="","",SUMPRODUCT((C1報單明細!$D$2:$D$200=B15)*(C1報單明細!$E$2:$E$200=C15)*IFERROR(VALUE(C1報單明細!$H$2:$H$200),0)))</f>
        <v/>
      </c>
      <c r="J15" s="5">
        <f>IF(OR(B15="",H15=0),"",INDEX(C1報單明細!$I:$I,MATCH(B15,C1報單明細!$D:$D,0)))</f>
        <v/>
      </c>
      <c r="K15" s="5">
        <f>IF(OR(B15="",H15=0),"",INDEX(C1報單明細!$K:$K,MATCH(B15,C1報單明細!$D:$D,0)))</f>
        <v/>
      </c>
      <c r="L15" s="5">
        <f>IF(B15="","",IF(H15=0,"只在 ERP",IF(H15&gt;1,"待確認：分多張報單",IF(J15&lt;&gt;F15,"待確認：單位不同",IF(K15&lt;&gt;G15,"待確認：幣別不同",IF(I15=E15,"已對上","數量不符"))))))</f>
        <v/>
      </c>
    </row>
    <row r="16">
      <c r="A16" s="5">
        <f>IF(C2進貨明細!A16="","",ROW(C2進貨明細!A16))</f>
        <v/>
      </c>
      <c r="B16" s="5">
        <f>IF(C2進貨明細!A16="","",TRIM(C2進貨明細!A16))</f>
        <v/>
      </c>
      <c r="C16" s="5">
        <f>IF(B16="","",TRIM(C2進貨明細!B16))</f>
        <v/>
      </c>
      <c r="D16" s="5">
        <f>IF(B16="","",B16&amp;"|"&amp;C16)</f>
        <v/>
      </c>
      <c r="E16" s="5">
        <f>IF(B16="","",VALUE(C2進貨明細!D16))</f>
        <v/>
      </c>
      <c r="F16" s="5">
        <f>IF(B16="","",C2進貨明細!E16)</f>
        <v/>
      </c>
      <c r="G16" s="5">
        <f>IF(B16="","",C2進貨明細!H16)</f>
        <v/>
      </c>
      <c r="H16" s="5">
        <f>IF(B16="","",COUNTIFS(C1報單明細!$D:$D,B16,C1報單明細!$E:$E,C16))</f>
        <v/>
      </c>
      <c r="I16" s="5">
        <f>IF(B16="","",SUMPRODUCT((C1報單明細!$D$2:$D$200=B16)*(C1報單明細!$E$2:$E$200=C16)*IFERROR(VALUE(C1報單明細!$H$2:$H$200),0)))</f>
        <v/>
      </c>
      <c r="J16" s="5">
        <f>IF(OR(B16="",H16=0),"",INDEX(C1報單明細!$I:$I,MATCH(B16,C1報單明細!$D:$D,0)))</f>
        <v/>
      </c>
      <c r="K16" s="5">
        <f>IF(OR(B16="",H16=0),"",INDEX(C1報單明細!$K:$K,MATCH(B16,C1報單明細!$D:$D,0)))</f>
        <v/>
      </c>
      <c r="L16" s="5">
        <f>IF(B16="","",IF(H16=0,"只在 ERP",IF(H16&gt;1,"待確認：分多張報單",IF(J16&lt;&gt;F16,"待確認：單位不同",IF(K16&lt;&gt;G16,"待確認：幣別不同",IF(I16=E16,"已對上","數量不符"))))))</f>
        <v/>
      </c>
    </row>
    <row r="17">
      <c r="A17" s="5">
        <f>IF(C2進貨明細!A17="","",ROW(C2進貨明細!A17))</f>
        <v/>
      </c>
      <c r="B17" s="5">
        <f>IF(C2進貨明細!A17="","",TRIM(C2進貨明細!A17))</f>
        <v/>
      </c>
      <c r="C17" s="5">
        <f>IF(B17="","",TRIM(C2進貨明細!B17))</f>
        <v/>
      </c>
      <c r="D17" s="5">
        <f>IF(B17="","",B17&amp;"|"&amp;C17)</f>
        <v/>
      </c>
      <c r="E17" s="5">
        <f>IF(B17="","",VALUE(C2進貨明細!D17))</f>
        <v/>
      </c>
      <c r="F17" s="5">
        <f>IF(B17="","",C2進貨明細!E17)</f>
        <v/>
      </c>
      <c r="G17" s="5">
        <f>IF(B17="","",C2進貨明細!H17)</f>
        <v/>
      </c>
      <c r="H17" s="5">
        <f>IF(B17="","",COUNTIFS(C1報單明細!$D:$D,B17,C1報單明細!$E:$E,C17))</f>
        <v/>
      </c>
      <c r="I17" s="5">
        <f>IF(B17="","",SUMPRODUCT((C1報單明細!$D$2:$D$200=B17)*(C1報單明細!$E$2:$E$200=C17)*IFERROR(VALUE(C1報單明細!$H$2:$H$200),0)))</f>
        <v/>
      </c>
      <c r="J17" s="5">
        <f>IF(OR(B17="",H17=0),"",INDEX(C1報單明細!$I:$I,MATCH(B17,C1報單明細!$D:$D,0)))</f>
        <v/>
      </c>
      <c r="K17" s="5">
        <f>IF(OR(B17="",H17=0),"",INDEX(C1報單明細!$K:$K,MATCH(B17,C1報單明細!$D:$D,0)))</f>
        <v/>
      </c>
      <c r="L17" s="5">
        <f>IF(B17="","",IF(H17=0,"只在 ERP",IF(H17&gt;1,"待確認：分多張報單",IF(J17&lt;&gt;F17,"待確認：單位不同",IF(K17&lt;&gt;G17,"待確認：幣別不同",IF(I17=E17,"已對上","數量不符"))))))</f>
        <v/>
      </c>
    </row>
    <row r="18">
      <c r="A18" s="5">
        <f>IF(C2進貨明細!A18="","",ROW(C2進貨明細!A18))</f>
        <v/>
      </c>
      <c r="B18" s="5">
        <f>IF(C2進貨明細!A18="","",TRIM(C2進貨明細!A18))</f>
        <v/>
      </c>
      <c r="C18" s="5">
        <f>IF(B18="","",TRIM(C2進貨明細!B18))</f>
        <v/>
      </c>
      <c r="D18" s="5">
        <f>IF(B18="","",B18&amp;"|"&amp;C18)</f>
        <v/>
      </c>
      <c r="E18" s="5">
        <f>IF(B18="","",VALUE(C2進貨明細!D18))</f>
        <v/>
      </c>
      <c r="F18" s="5">
        <f>IF(B18="","",C2進貨明細!E18)</f>
        <v/>
      </c>
      <c r="G18" s="5">
        <f>IF(B18="","",C2進貨明細!H18)</f>
        <v/>
      </c>
      <c r="H18" s="5">
        <f>IF(B18="","",COUNTIFS(C1報單明細!$D:$D,B18,C1報單明細!$E:$E,C18))</f>
        <v/>
      </c>
      <c r="I18" s="5">
        <f>IF(B18="","",SUMPRODUCT((C1報單明細!$D$2:$D$200=B18)*(C1報單明細!$E$2:$E$200=C18)*IFERROR(VALUE(C1報單明細!$H$2:$H$200),0)))</f>
        <v/>
      </c>
      <c r="J18" s="5">
        <f>IF(OR(B18="",H18=0),"",INDEX(C1報單明細!$I:$I,MATCH(B18,C1報單明細!$D:$D,0)))</f>
        <v/>
      </c>
      <c r="K18" s="5">
        <f>IF(OR(B18="",H18=0),"",INDEX(C1報單明細!$K:$K,MATCH(B18,C1報單明細!$D:$D,0)))</f>
        <v/>
      </c>
      <c r="L18" s="5">
        <f>IF(B18="","",IF(H18=0,"只在 ERP",IF(H18&gt;1,"待確認：分多張報單",IF(J18&lt;&gt;F18,"待確認：單位不同",IF(K18&lt;&gt;G18,"待確認：幣別不同",IF(I18=E18,"已對上","數量不符"))))))</f>
        <v/>
      </c>
    </row>
    <row r="19">
      <c r="A19" s="5">
        <f>IF(C2進貨明細!A19="","",ROW(C2進貨明細!A19))</f>
        <v/>
      </c>
      <c r="B19" s="5">
        <f>IF(C2進貨明細!A19="","",TRIM(C2進貨明細!A19))</f>
        <v/>
      </c>
      <c r="C19" s="5">
        <f>IF(B19="","",TRIM(C2進貨明細!B19))</f>
        <v/>
      </c>
      <c r="D19" s="5">
        <f>IF(B19="","",B19&amp;"|"&amp;C19)</f>
        <v/>
      </c>
      <c r="E19" s="5">
        <f>IF(B19="","",VALUE(C2進貨明細!D19))</f>
        <v/>
      </c>
      <c r="F19" s="5">
        <f>IF(B19="","",C2進貨明細!E19)</f>
        <v/>
      </c>
      <c r="G19" s="5">
        <f>IF(B19="","",C2進貨明細!H19)</f>
        <v/>
      </c>
      <c r="H19" s="5">
        <f>IF(B19="","",COUNTIFS(C1報單明細!$D:$D,B19,C1報單明細!$E:$E,C19))</f>
        <v/>
      </c>
      <c r="I19" s="5">
        <f>IF(B19="","",SUMPRODUCT((C1報單明細!$D$2:$D$200=B19)*(C1報單明細!$E$2:$E$200=C19)*IFERROR(VALUE(C1報單明細!$H$2:$H$200),0)))</f>
        <v/>
      </c>
      <c r="J19" s="5">
        <f>IF(OR(B19="",H19=0),"",INDEX(C1報單明細!$I:$I,MATCH(B19,C1報單明細!$D:$D,0)))</f>
        <v/>
      </c>
      <c r="K19" s="5">
        <f>IF(OR(B19="",H19=0),"",INDEX(C1報單明細!$K:$K,MATCH(B19,C1報單明細!$D:$D,0)))</f>
        <v/>
      </c>
      <c r="L19" s="5">
        <f>IF(B19="","",IF(H19=0,"只在 ERP",IF(H19&gt;1,"待確認：分多張報單",IF(J19&lt;&gt;F19,"待確認：單位不同",IF(K19&lt;&gt;G19,"待確認：幣別不同",IF(I19=E19,"已對上","數量不符"))))))</f>
        <v/>
      </c>
    </row>
    <row r="20">
      <c r="A20" s="5">
        <f>IF(C2進貨明細!A20="","",ROW(C2進貨明細!A20))</f>
        <v/>
      </c>
      <c r="B20" s="5">
        <f>IF(C2進貨明細!A20="","",TRIM(C2進貨明細!A20))</f>
        <v/>
      </c>
      <c r="C20" s="5">
        <f>IF(B20="","",TRIM(C2進貨明細!B20))</f>
        <v/>
      </c>
      <c r="D20" s="5">
        <f>IF(B20="","",B20&amp;"|"&amp;C20)</f>
        <v/>
      </c>
      <c r="E20" s="5">
        <f>IF(B20="","",VALUE(C2進貨明細!D20))</f>
        <v/>
      </c>
      <c r="F20" s="5">
        <f>IF(B20="","",C2進貨明細!E20)</f>
        <v/>
      </c>
      <c r="G20" s="5">
        <f>IF(B20="","",C2進貨明細!H20)</f>
        <v/>
      </c>
      <c r="H20" s="5">
        <f>IF(B20="","",COUNTIFS(C1報單明細!$D:$D,B20,C1報單明細!$E:$E,C20))</f>
        <v/>
      </c>
      <c r="I20" s="5">
        <f>IF(B20="","",SUMPRODUCT((C1報單明細!$D$2:$D$200=B20)*(C1報單明細!$E$2:$E$200=C20)*IFERROR(VALUE(C1報單明細!$H$2:$H$200),0)))</f>
        <v/>
      </c>
      <c r="J20" s="5">
        <f>IF(OR(B20="",H20=0),"",INDEX(C1報單明細!$I:$I,MATCH(B20,C1報單明細!$D:$D,0)))</f>
        <v/>
      </c>
      <c r="K20" s="5">
        <f>IF(OR(B20="",H20=0),"",INDEX(C1報單明細!$K:$K,MATCH(B20,C1報單明細!$D:$D,0)))</f>
        <v/>
      </c>
      <c r="L20" s="5">
        <f>IF(B20="","",IF(H20=0,"只在 ERP",IF(H20&gt;1,"待確認：分多張報單",IF(J20&lt;&gt;F20,"待確認：單位不同",IF(K20&lt;&gt;G20,"待確認：幣別不同",IF(I20=E20,"已對上","數量不符"))))))</f>
        <v/>
      </c>
    </row>
    <row r="21">
      <c r="A21" s="5">
        <f>IF(C2進貨明細!A21="","",ROW(C2進貨明細!A21))</f>
        <v/>
      </c>
      <c r="B21" s="5">
        <f>IF(C2進貨明細!A21="","",TRIM(C2進貨明細!A21))</f>
        <v/>
      </c>
      <c r="C21" s="5">
        <f>IF(B21="","",TRIM(C2進貨明細!B21))</f>
        <v/>
      </c>
      <c r="D21" s="5">
        <f>IF(B21="","",B21&amp;"|"&amp;C21)</f>
        <v/>
      </c>
      <c r="E21" s="5">
        <f>IF(B21="","",VALUE(C2進貨明細!D21))</f>
        <v/>
      </c>
      <c r="F21" s="5">
        <f>IF(B21="","",C2進貨明細!E21)</f>
        <v/>
      </c>
      <c r="G21" s="5">
        <f>IF(B21="","",C2進貨明細!H21)</f>
        <v/>
      </c>
      <c r="H21" s="5">
        <f>IF(B21="","",COUNTIFS(C1報單明細!$D:$D,B21,C1報單明細!$E:$E,C21))</f>
        <v/>
      </c>
      <c r="I21" s="5">
        <f>IF(B21="","",SUMPRODUCT((C1報單明細!$D$2:$D$200=B21)*(C1報單明細!$E$2:$E$200=C21)*IFERROR(VALUE(C1報單明細!$H$2:$H$200),0)))</f>
        <v/>
      </c>
      <c r="J21" s="5">
        <f>IF(OR(B21="",H21=0),"",INDEX(C1報單明細!$I:$I,MATCH(B21,C1報單明細!$D:$D,0)))</f>
        <v/>
      </c>
      <c r="K21" s="5">
        <f>IF(OR(B21="",H21=0),"",INDEX(C1報單明細!$K:$K,MATCH(B21,C1報單明細!$D:$D,0)))</f>
        <v/>
      </c>
      <c r="L21" s="5">
        <f>IF(B21="","",IF(H21=0,"只在 ERP",IF(H21&gt;1,"待確認：分多張報單",IF(J21&lt;&gt;F21,"待確認：單位不同",IF(K21&lt;&gt;G21,"待確認：幣別不同",IF(I21=E21,"已對上","數量不符"))))))</f>
        <v/>
      </c>
    </row>
    <row r="22">
      <c r="A22" s="5">
        <f>IF(C2進貨明細!A22="","",ROW(C2進貨明細!A22))</f>
        <v/>
      </c>
      <c r="B22" s="5">
        <f>IF(C2進貨明細!A22="","",TRIM(C2進貨明細!A22))</f>
        <v/>
      </c>
      <c r="C22" s="5">
        <f>IF(B22="","",TRIM(C2進貨明細!B22))</f>
        <v/>
      </c>
      <c r="D22" s="5">
        <f>IF(B22="","",B22&amp;"|"&amp;C22)</f>
        <v/>
      </c>
      <c r="E22" s="5">
        <f>IF(B22="","",VALUE(C2進貨明細!D22))</f>
        <v/>
      </c>
      <c r="F22" s="5">
        <f>IF(B22="","",C2進貨明細!E22)</f>
        <v/>
      </c>
      <c r="G22" s="5">
        <f>IF(B22="","",C2進貨明細!H22)</f>
        <v/>
      </c>
      <c r="H22" s="5">
        <f>IF(B22="","",COUNTIFS(C1報單明細!$D:$D,B22,C1報單明細!$E:$E,C22))</f>
        <v/>
      </c>
      <c r="I22" s="5">
        <f>IF(B22="","",SUMPRODUCT((C1報單明細!$D$2:$D$200=B22)*(C1報單明細!$E$2:$E$200=C22)*IFERROR(VALUE(C1報單明細!$H$2:$H$200),0)))</f>
        <v/>
      </c>
      <c r="J22" s="5">
        <f>IF(OR(B22="",H22=0),"",INDEX(C1報單明細!$I:$I,MATCH(B22,C1報單明細!$D:$D,0)))</f>
        <v/>
      </c>
      <c r="K22" s="5">
        <f>IF(OR(B22="",H22=0),"",INDEX(C1報單明細!$K:$K,MATCH(B22,C1報單明細!$D:$D,0)))</f>
        <v/>
      </c>
      <c r="L22" s="5">
        <f>IF(B22="","",IF(H22=0,"只在 ERP",IF(H22&gt;1,"待確認：分多張報單",IF(J22&lt;&gt;F22,"待確認：單位不同",IF(K22&lt;&gt;G22,"待確認：幣別不同",IF(I22=E22,"已對上","數量不符"))))))</f>
        <v/>
      </c>
    </row>
    <row r="23">
      <c r="A23" s="5">
        <f>IF(C2進貨明細!A23="","",ROW(C2進貨明細!A23))</f>
        <v/>
      </c>
      <c r="B23" s="5">
        <f>IF(C2進貨明細!A23="","",TRIM(C2進貨明細!A23))</f>
        <v/>
      </c>
      <c r="C23" s="5">
        <f>IF(B23="","",TRIM(C2進貨明細!B23))</f>
        <v/>
      </c>
      <c r="D23" s="5">
        <f>IF(B23="","",B23&amp;"|"&amp;C23)</f>
        <v/>
      </c>
      <c r="E23" s="5">
        <f>IF(B23="","",VALUE(C2進貨明細!D23))</f>
        <v/>
      </c>
      <c r="F23" s="5">
        <f>IF(B23="","",C2進貨明細!E23)</f>
        <v/>
      </c>
      <c r="G23" s="5">
        <f>IF(B23="","",C2進貨明細!H23)</f>
        <v/>
      </c>
      <c r="H23" s="5">
        <f>IF(B23="","",COUNTIFS(C1報單明細!$D:$D,B23,C1報單明細!$E:$E,C23))</f>
        <v/>
      </c>
      <c r="I23" s="5">
        <f>IF(B23="","",SUMPRODUCT((C1報單明細!$D$2:$D$200=B23)*(C1報單明細!$E$2:$E$200=C23)*IFERROR(VALUE(C1報單明細!$H$2:$H$200),0)))</f>
        <v/>
      </c>
      <c r="J23" s="5">
        <f>IF(OR(B23="",H23=0),"",INDEX(C1報單明細!$I:$I,MATCH(B23,C1報單明細!$D:$D,0)))</f>
        <v/>
      </c>
      <c r="K23" s="5">
        <f>IF(OR(B23="",H23=0),"",INDEX(C1報單明細!$K:$K,MATCH(B23,C1報單明細!$D:$D,0)))</f>
        <v/>
      </c>
      <c r="L23" s="5">
        <f>IF(B23="","",IF(H23=0,"只在 ERP",IF(H23&gt;1,"待確認：分多張報單",IF(J23&lt;&gt;F23,"待確認：單位不同",IF(K23&lt;&gt;G23,"待確認：幣別不同",IF(I23=E23,"已對上","數量不符"))))))</f>
        <v/>
      </c>
    </row>
    <row r="24">
      <c r="A24" s="5">
        <f>IF(C2進貨明細!A24="","",ROW(C2進貨明細!A24))</f>
        <v/>
      </c>
      <c r="B24" s="5">
        <f>IF(C2進貨明細!A24="","",TRIM(C2進貨明細!A24))</f>
        <v/>
      </c>
      <c r="C24" s="5">
        <f>IF(B24="","",TRIM(C2進貨明細!B24))</f>
        <v/>
      </c>
      <c r="D24" s="5">
        <f>IF(B24="","",B24&amp;"|"&amp;C24)</f>
        <v/>
      </c>
      <c r="E24" s="5">
        <f>IF(B24="","",VALUE(C2進貨明細!D24))</f>
        <v/>
      </c>
      <c r="F24" s="5">
        <f>IF(B24="","",C2進貨明細!E24)</f>
        <v/>
      </c>
      <c r="G24" s="5">
        <f>IF(B24="","",C2進貨明細!H24)</f>
        <v/>
      </c>
      <c r="H24" s="5">
        <f>IF(B24="","",COUNTIFS(C1報單明細!$D:$D,B24,C1報單明細!$E:$E,C24))</f>
        <v/>
      </c>
      <c r="I24" s="5">
        <f>IF(B24="","",SUMPRODUCT((C1報單明細!$D$2:$D$200=B24)*(C1報單明細!$E$2:$E$200=C24)*IFERROR(VALUE(C1報單明細!$H$2:$H$200),0)))</f>
        <v/>
      </c>
      <c r="J24" s="5">
        <f>IF(OR(B24="",H24=0),"",INDEX(C1報單明細!$I:$I,MATCH(B24,C1報單明細!$D:$D,0)))</f>
        <v/>
      </c>
      <c r="K24" s="5">
        <f>IF(OR(B24="",H24=0),"",INDEX(C1報單明細!$K:$K,MATCH(B24,C1報單明細!$D:$D,0)))</f>
        <v/>
      </c>
      <c r="L24" s="5">
        <f>IF(B24="","",IF(H24=0,"只在 ERP",IF(H24&gt;1,"待確認：分多張報單",IF(J24&lt;&gt;F24,"待確認：單位不同",IF(K24&lt;&gt;G24,"待確認：幣別不同",IF(I24=E24,"已對上","數量不符"))))))</f>
        <v/>
      </c>
    </row>
    <row r="25">
      <c r="A25" s="5">
        <f>IF(C2進貨明細!A25="","",ROW(C2進貨明細!A25))</f>
        <v/>
      </c>
      <c r="B25" s="5">
        <f>IF(C2進貨明細!A25="","",TRIM(C2進貨明細!A25))</f>
        <v/>
      </c>
      <c r="C25" s="5">
        <f>IF(B25="","",TRIM(C2進貨明細!B25))</f>
        <v/>
      </c>
      <c r="D25" s="5">
        <f>IF(B25="","",B25&amp;"|"&amp;C25)</f>
        <v/>
      </c>
      <c r="E25" s="5">
        <f>IF(B25="","",VALUE(C2進貨明細!D25))</f>
        <v/>
      </c>
      <c r="F25" s="5">
        <f>IF(B25="","",C2進貨明細!E25)</f>
        <v/>
      </c>
      <c r="G25" s="5">
        <f>IF(B25="","",C2進貨明細!H25)</f>
        <v/>
      </c>
      <c r="H25" s="5">
        <f>IF(B25="","",COUNTIFS(C1報單明細!$D:$D,B25,C1報單明細!$E:$E,C25))</f>
        <v/>
      </c>
      <c r="I25" s="5">
        <f>IF(B25="","",SUMPRODUCT((C1報單明細!$D$2:$D$200=B25)*(C1報單明細!$E$2:$E$200=C25)*IFERROR(VALUE(C1報單明細!$H$2:$H$200),0)))</f>
        <v/>
      </c>
      <c r="J25" s="5">
        <f>IF(OR(B25="",H25=0),"",INDEX(C1報單明細!$I:$I,MATCH(B25,C1報單明細!$D:$D,0)))</f>
        <v/>
      </c>
      <c r="K25" s="5">
        <f>IF(OR(B25="",H25=0),"",INDEX(C1報單明細!$K:$K,MATCH(B25,C1報單明細!$D:$D,0)))</f>
        <v/>
      </c>
      <c r="L25" s="5">
        <f>IF(B25="","",IF(H25=0,"只在 ERP",IF(H25&gt;1,"待確認：分多張報單",IF(J25&lt;&gt;F25,"待確認：單位不同",IF(K25&lt;&gt;G25,"待確認：幣別不同",IF(I25=E25,"已對上","數量不符"))))))</f>
        <v/>
      </c>
    </row>
    <row r="26">
      <c r="A26" s="5">
        <f>IF(C2進貨明細!A26="","",ROW(C2進貨明細!A26))</f>
        <v/>
      </c>
      <c r="B26" s="5">
        <f>IF(C2進貨明細!A26="","",TRIM(C2進貨明細!A26))</f>
        <v/>
      </c>
      <c r="C26" s="5">
        <f>IF(B26="","",TRIM(C2進貨明細!B26))</f>
        <v/>
      </c>
      <c r="D26" s="5">
        <f>IF(B26="","",B26&amp;"|"&amp;C26)</f>
        <v/>
      </c>
      <c r="E26" s="5">
        <f>IF(B26="","",VALUE(C2進貨明細!D26))</f>
        <v/>
      </c>
      <c r="F26" s="5">
        <f>IF(B26="","",C2進貨明細!E26)</f>
        <v/>
      </c>
      <c r="G26" s="5">
        <f>IF(B26="","",C2進貨明細!H26)</f>
        <v/>
      </c>
      <c r="H26" s="5">
        <f>IF(B26="","",COUNTIFS(C1報單明細!$D:$D,B26,C1報單明細!$E:$E,C26))</f>
        <v/>
      </c>
      <c r="I26" s="5">
        <f>IF(B26="","",SUMPRODUCT((C1報單明細!$D$2:$D$200=B26)*(C1報單明細!$E$2:$E$200=C26)*IFERROR(VALUE(C1報單明細!$H$2:$H$200),0)))</f>
        <v/>
      </c>
      <c r="J26" s="5">
        <f>IF(OR(B26="",H26=0),"",INDEX(C1報單明細!$I:$I,MATCH(B26,C1報單明細!$D:$D,0)))</f>
        <v/>
      </c>
      <c r="K26" s="5">
        <f>IF(OR(B26="",H26=0),"",INDEX(C1報單明細!$K:$K,MATCH(B26,C1報單明細!$D:$D,0)))</f>
        <v/>
      </c>
      <c r="L26" s="5">
        <f>IF(B26="","",IF(H26=0,"只在 ERP",IF(H26&gt;1,"待確認：分多張報單",IF(J26&lt;&gt;F26,"待確認：單位不同",IF(K26&lt;&gt;G26,"待確認：幣別不同",IF(I26=E26,"已對上","數量不符"))))))</f>
        <v/>
      </c>
    </row>
    <row r="27">
      <c r="A27" s="5">
        <f>IF(C2進貨明細!A27="","",ROW(C2進貨明細!A27))</f>
        <v/>
      </c>
      <c r="B27" s="5">
        <f>IF(C2進貨明細!A27="","",TRIM(C2進貨明細!A27))</f>
        <v/>
      </c>
      <c r="C27" s="5">
        <f>IF(B27="","",TRIM(C2進貨明細!B27))</f>
        <v/>
      </c>
      <c r="D27" s="5">
        <f>IF(B27="","",B27&amp;"|"&amp;C27)</f>
        <v/>
      </c>
      <c r="E27" s="5">
        <f>IF(B27="","",VALUE(C2進貨明細!D27))</f>
        <v/>
      </c>
      <c r="F27" s="5">
        <f>IF(B27="","",C2進貨明細!E27)</f>
        <v/>
      </c>
      <c r="G27" s="5">
        <f>IF(B27="","",C2進貨明細!H27)</f>
        <v/>
      </c>
      <c r="H27" s="5">
        <f>IF(B27="","",COUNTIFS(C1報單明細!$D:$D,B27,C1報單明細!$E:$E,C27))</f>
        <v/>
      </c>
      <c r="I27" s="5">
        <f>IF(B27="","",SUMPRODUCT((C1報單明細!$D$2:$D$200=B27)*(C1報單明細!$E$2:$E$200=C27)*IFERROR(VALUE(C1報單明細!$H$2:$H$200),0)))</f>
        <v/>
      </c>
      <c r="J27" s="5">
        <f>IF(OR(B27="",H27=0),"",INDEX(C1報單明細!$I:$I,MATCH(B27,C1報單明細!$D:$D,0)))</f>
        <v/>
      </c>
      <c r="K27" s="5">
        <f>IF(OR(B27="",H27=0),"",INDEX(C1報單明細!$K:$K,MATCH(B27,C1報單明細!$D:$D,0)))</f>
        <v/>
      </c>
      <c r="L27" s="5">
        <f>IF(B27="","",IF(H27=0,"只在 ERP",IF(H27&gt;1,"待確認：分多張報單",IF(J27&lt;&gt;F27,"待確認：單位不同",IF(K27&lt;&gt;G27,"待確認：幣別不同",IF(I27=E27,"已對上","數量不符"))))))</f>
        <v/>
      </c>
    </row>
    <row r="28">
      <c r="A28" s="5">
        <f>IF(C2進貨明細!A28="","",ROW(C2進貨明細!A28))</f>
        <v/>
      </c>
      <c r="B28" s="5">
        <f>IF(C2進貨明細!A28="","",TRIM(C2進貨明細!A28))</f>
        <v/>
      </c>
      <c r="C28" s="5">
        <f>IF(B28="","",TRIM(C2進貨明細!B28))</f>
        <v/>
      </c>
      <c r="D28" s="5">
        <f>IF(B28="","",B28&amp;"|"&amp;C28)</f>
        <v/>
      </c>
      <c r="E28" s="5">
        <f>IF(B28="","",VALUE(C2進貨明細!D28))</f>
        <v/>
      </c>
      <c r="F28" s="5">
        <f>IF(B28="","",C2進貨明細!E28)</f>
        <v/>
      </c>
      <c r="G28" s="5">
        <f>IF(B28="","",C2進貨明細!H28)</f>
        <v/>
      </c>
      <c r="H28" s="5">
        <f>IF(B28="","",COUNTIFS(C1報單明細!$D:$D,B28,C1報單明細!$E:$E,C28))</f>
        <v/>
      </c>
      <c r="I28" s="5">
        <f>IF(B28="","",SUMPRODUCT((C1報單明細!$D$2:$D$200=B28)*(C1報單明細!$E$2:$E$200=C28)*IFERROR(VALUE(C1報單明細!$H$2:$H$200),0)))</f>
        <v/>
      </c>
      <c r="J28" s="5">
        <f>IF(OR(B28="",H28=0),"",INDEX(C1報單明細!$I:$I,MATCH(B28,C1報單明細!$D:$D,0)))</f>
        <v/>
      </c>
      <c r="K28" s="5">
        <f>IF(OR(B28="",H28=0),"",INDEX(C1報單明細!$K:$K,MATCH(B28,C1報單明細!$D:$D,0)))</f>
        <v/>
      </c>
      <c r="L28" s="5">
        <f>IF(B28="","",IF(H28=0,"只在 ERP",IF(H28&gt;1,"待確認：分多張報單",IF(J28&lt;&gt;F28,"待確認：單位不同",IF(K28&lt;&gt;G28,"待確認：幣別不同",IF(I28=E28,"已對上","數量不符"))))))</f>
        <v/>
      </c>
    </row>
    <row r="29">
      <c r="A29" s="5">
        <f>IF(C2進貨明細!A29="","",ROW(C2進貨明細!A29))</f>
        <v/>
      </c>
      <c r="B29" s="5">
        <f>IF(C2進貨明細!A29="","",TRIM(C2進貨明細!A29))</f>
        <v/>
      </c>
      <c r="C29" s="5">
        <f>IF(B29="","",TRIM(C2進貨明細!B29))</f>
        <v/>
      </c>
      <c r="D29" s="5">
        <f>IF(B29="","",B29&amp;"|"&amp;C29)</f>
        <v/>
      </c>
      <c r="E29" s="5">
        <f>IF(B29="","",VALUE(C2進貨明細!D29))</f>
        <v/>
      </c>
      <c r="F29" s="5">
        <f>IF(B29="","",C2進貨明細!E29)</f>
        <v/>
      </c>
      <c r="G29" s="5">
        <f>IF(B29="","",C2進貨明細!H29)</f>
        <v/>
      </c>
      <c r="H29" s="5">
        <f>IF(B29="","",COUNTIFS(C1報單明細!$D:$D,B29,C1報單明細!$E:$E,C29))</f>
        <v/>
      </c>
      <c r="I29" s="5">
        <f>IF(B29="","",SUMPRODUCT((C1報單明細!$D$2:$D$200=B29)*(C1報單明細!$E$2:$E$200=C29)*IFERROR(VALUE(C1報單明細!$H$2:$H$200),0)))</f>
        <v/>
      </c>
      <c r="J29" s="5">
        <f>IF(OR(B29="",H29=0),"",INDEX(C1報單明細!$I:$I,MATCH(B29,C1報單明細!$D:$D,0)))</f>
        <v/>
      </c>
      <c r="K29" s="5">
        <f>IF(OR(B29="",H29=0),"",INDEX(C1報單明細!$K:$K,MATCH(B29,C1報單明細!$D:$D,0)))</f>
        <v/>
      </c>
      <c r="L29" s="5">
        <f>IF(B29="","",IF(H29=0,"只在 ERP",IF(H29&gt;1,"待確認：分多張報單",IF(J29&lt;&gt;F29,"待確認：單位不同",IF(K29&lt;&gt;G29,"待確認：幣別不同",IF(I29=E29,"已對上","數量不符"))))))</f>
        <v/>
      </c>
    </row>
    <row r="30">
      <c r="A30" s="5">
        <f>IF(C2進貨明細!A30="","",ROW(C2進貨明細!A30))</f>
        <v/>
      </c>
      <c r="B30" s="5">
        <f>IF(C2進貨明細!A30="","",TRIM(C2進貨明細!A30))</f>
        <v/>
      </c>
      <c r="C30" s="5">
        <f>IF(B30="","",TRIM(C2進貨明細!B30))</f>
        <v/>
      </c>
      <c r="D30" s="5">
        <f>IF(B30="","",B30&amp;"|"&amp;C30)</f>
        <v/>
      </c>
      <c r="E30" s="5">
        <f>IF(B30="","",VALUE(C2進貨明細!D30))</f>
        <v/>
      </c>
      <c r="F30" s="5">
        <f>IF(B30="","",C2進貨明細!E30)</f>
        <v/>
      </c>
      <c r="G30" s="5">
        <f>IF(B30="","",C2進貨明細!H30)</f>
        <v/>
      </c>
      <c r="H30" s="5">
        <f>IF(B30="","",COUNTIFS(C1報單明細!$D:$D,B30,C1報單明細!$E:$E,C30))</f>
        <v/>
      </c>
      <c r="I30" s="5">
        <f>IF(B30="","",SUMPRODUCT((C1報單明細!$D$2:$D$200=B30)*(C1報單明細!$E$2:$E$200=C30)*IFERROR(VALUE(C1報單明細!$H$2:$H$200),0)))</f>
        <v/>
      </c>
      <c r="J30" s="5">
        <f>IF(OR(B30="",H30=0),"",INDEX(C1報單明細!$I:$I,MATCH(B30,C1報單明細!$D:$D,0)))</f>
        <v/>
      </c>
      <c r="K30" s="5">
        <f>IF(OR(B30="",H30=0),"",INDEX(C1報單明細!$K:$K,MATCH(B30,C1報單明細!$D:$D,0)))</f>
        <v/>
      </c>
      <c r="L30" s="5">
        <f>IF(B30="","",IF(H30=0,"只在 ERP",IF(H30&gt;1,"待確認：分多張報單",IF(J30&lt;&gt;F30,"待確認：單位不同",IF(K30&lt;&gt;G30,"待確認：幣別不同",IF(I30=E30,"已對上","數量不符"))))))</f>
        <v/>
      </c>
    </row>
    <row r="31">
      <c r="A31" s="5">
        <f>IF(C2進貨明細!A31="","",ROW(C2進貨明細!A31))</f>
        <v/>
      </c>
      <c r="B31" s="5">
        <f>IF(C2進貨明細!A31="","",TRIM(C2進貨明細!A31))</f>
        <v/>
      </c>
      <c r="C31" s="5">
        <f>IF(B31="","",TRIM(C2進貨明細!B31))</f>
        <v/>
      </c>
      <c r="D31" s="5">
        <f>IF(B31="","",B31&amp;"|"&amp;C31)</f>
        <v/>
      </c>
      <c r="E31" s="5">
        <f>IF(B31="","",VALUE(C2進貨明細!D31))</f>
        <v/>
      </c>
      <c r="F31" s="5">
        <f>IF(B31="","",C2進貨明細!E31)</f>
        <v/>
      </c>
      <c r="G31" s="5">
        <f>IF(B31="","",C2進貨明細!H31)</f>
        <v/>
      </c>
      <c r="H31" s="5">
        <f>IF(B31="","",COUNTIFS(C1報單明細!$D:$D,B31,C1報單明細!$E:$E,C31))</f>
        <v/>
      </c>
      <c r="I31" s="5">
        <f>IF(B31="","",SUMPRODUCT((C1報單明細!$D$2:$D$200=B31)*(C1報單明細!$E$2:$E$200=C31)*IFERROR(VALUE(C1報單明細!$H$2:$H$200),0)))</f>
        <v/>
      </c>
      <c r="J31" s="5">
        <f>IF(OR(B31="",H31=0),"",INDEX(C1報單明細!$I:$I,MATCH(B31,C1報單明細!$D:$D,0)))</f>
        <v/>
      </c>
      <c r="K31" s="5">
        <f>IF(OR(B31="",H31=0),"",INDEX(C1報單明細!$K:$K,MATCH(B31,C1報單明細!$D:$D,0)))</f>
        <v/>
      </c>
      <c r="L31" s="5">
        <f>IF(B31="","",IF(H31=0,"只在 ERP",IF(H31&gt;1,"待確認：分多張報單",IF(J31&lt;&gt;F31,"待確認：單位不同",IF(K31&lt;&gt;G31,"待確認：幣別不同",IF(I31=E31,"已對上","數量不符"))))))</f>
        <v/>
      </c>
    </row>
    <row r="32">
      <c r="A32" s="5">
        <f>IF(C2進貨明細!A32="","",ROW(C2進貨明細!A32))</f>
        <v/>
      </c>
      <c r="B32" s="5">
        <f>IF(C2進貨明細!A32="","",TRIM(C2進貨明細!A32))</f>
        <v/>
      </c>
      <c r="C32" s="5">
        <f>IF(B32="","",TRIM(C2進貨明細!B32))</f>
        <v/>
      </c>
      <c r="D32" s="5">
        <f>IF(B32="","",B32&amp;"|"&amp;C32)</f>
        <v/>
      </c>
      <c r="E32" s="5">
        <f>IF(B32="","",VALUE(C2進貨明細!D32))</f>
        <v/>
      </c>
      <c r="F32" s="5">
        <f>IF(B32="","",C2進貨明細!E32)</f>
        <v/>
      </c>
      <c r="G32" s="5">
        <f>IF(B32="","",C2進貨明細!H32)</f>
        <v/>
      </c>
      <c r="H32" s="5">
        <f>IF(B32="","",COUNTIFS(C1報單明細!$D:$D,B32,C1報單明細!$E:$E,C32))</f>
        <v/>
      </c>
      <c r="I32" s="5">
        <f>IF(B32="","",SUMPRODUCT((C1報單明細!$D$2:$D$200=B32)*(C1報單明細!$E$2:$E$200=C32)*IFERROR(VALUE(C1報單明細!$H$2:$H$200),0)))</f>
        <v/>
      </c>
      <c r="J32" s="5">
        <f>IF(OR(B32="",H32=0),"",INDEX(C1報單明細!$I:$I,MATCH(B32,C1報單明細!$D:$D,0)))</f>
        <v/>
      </c>
      <c r="K32" s="5">
        <f>IF(OR(B32="",H32=0),"",INDEX(C1報單明細!$K:$K,MATCH(B32,C1報單明細!$D:$D,0)))</f>
        <v/>
      </c>
      <c r="L32" s="5">
        <f>IF(B32="","",IF(H32=0,"只在 ERP",IF(H32&gt;1,"待確認：分多張報單",IF(J32&lt;&gt;F32,"待確認：單位不同",IF(K32&lt;&gt;G32,"待確認：幣別不同",IF(I32=E32,"已對上","數量不符"))))))</f>
        <v/>
      </c>
    </row>
    <row r="33">
      <c r="A33" s="5">
        <f>IF(C2進貨明細!A33="","",ROW(C2進貨明細!A33))</f>
        <v/>
      </c>
      <c r="B33" s="5">
        <f>IF(C2進貨明細!A33="","",TRIM(C2進貨明細!A33))</f>
        <v/>
      </c>
      <c r="C33" s="5">
        <f>IF(B33="","",TRIM(C2進貨明細!B33))</f>
        <v/>
      </c>
      <c r="D33" s="5">
        <f>IF(B33="","",B33&amp;"|"&amp;C33)</f>
        <v/>
      </c>
      <c r="E33" s="5">
        <f>IF(B33="","",VALUE(C2進貨明細!D33))</f>
        <v/>
      </c>
      <c r="F33" s="5">
        <f>IF(B33="","",C2進貨明細!E33)</f>
        <v/>
      </c>
      <c r="G33" s="5">
        <f>IF(B33="","",C2進貨明細!H33)</f>
        <v/>
      </c>
      <c r="H33" s="5">
        <f>IF(B33="","",COUNTIFS(C1報單明細!$D:$D,B33,C1報單明細!$E:$E,C33))</f>
        <v/>
      </c>
      <c r="I33" s="5">
        <f>IF(B33="","",SUMPRODUCT((C1報單明細!$D$2:$D$200=B33)*(C1報單明細!$E$2:$E$200=C33)*IFERROR(VALUE(C1報單明細!$H$2:$H$200),0)))</f>
        <v/>
      </c>
      <c r="J33" s="5">
        <f>IF(OR(B33="",H33=0),"",INDEX(C1報單明細!$I:$I,MATCH(B33,C1報單明細!$D:$D,0)))</f>
        <v/>
      </c>
      <c r="K33" s="5">
        <f>IF(OR(B33="",H33=0),"",INDEX(C1報單明細!$K:$K,MATCH(B33,C1報單明細!$D:$D,0)))</f>
        <v/>
      </c>
      <c r="L33" s="5">
        <f>IF(B33="","",IF(H33=0,"只在 ERP",IF(H33&gt;1,"待確認：分多張報單",IF(J33&lt;&gt;F33,"待確認：單位不同",IF(K33&lt;&gt;G33,"待確認：幣別不同",IF(I33=E33,"已對上","數量不符"))))))</f>
        <v/>
      </c>
    </row>
    <row r="34">
      <c r="A34" s="5">
        <f>IF(C2進貨明細!A34="","",ROW(C2進貨明細!A34))</f>
        <v/>
      </c>
      <c r="B34" s="5">
        <f>IF(C2進貨明細!A34="","",TRIM(C2進貨明細!A34))</f>
        <v/>
      </c>
      <c r="C34" s="5">
        <f>IF(B34="","",TRIM(C2進貨明細!B34))</f>
        <v/>
      </c>
      <c r="D34" s="5">
        <f>IF(B34="","",B34&amp;"|"&amp;C34)</f>
        <v/>
      </c>
      <c r="E34" s="5">
        <f>IF(B34="","",VALUE(C2進貨明細!D34))</f>
        <v/>
      </c>
      <c r="F34" s="5">
        <f>IF(B34="","",C2進貨明細!E34)</f>
        <v/>
      </c>
      <c r="G34" s="5">
        <f>IF(B34="","",C2進貨明細!H34)</f>
        <v/>
      </c>
      <c r="H34" s="5">
        <f>IF(B34="","",COUNTIFS(C1報單明細!$D:$D,B34,C1報單明細!$E:$E,C34))</f>
        <v/>
      </c>
      <c r="I34" s="5">
        <f>IF(B34="","",SUMPRODUCT((C1報單明細!$D$2:$D$200=B34)*(C1報單明細!$E$2:$E$200=C34)*IFERROR(VALUE(C1報單明細!$H$2:$H$200),0)))</f>
        <v/>
      </c>
      <c r="J34" s="5">
        <f>IF(OR(B34="",H34=0),"",INDEX(C1報單明細!$I:$I,MATCH(B34,C1報單明細!$D:$D,0)))</f>
        <v/>
      </c>
      <c r="K34" s="5">
        <f>IF(OR(B34="",H34=0),"",INDEX(C1報單明細!$K:$K,MATCH(B34,C1報單明細!$D:$D,0)))</f>
        <v/>
      </c>
      <c r="L34" s="5">
        <f>IF(B34="","",IF(H34=0,"只在 ERP",IF(H34&gt;1,"待確認：分多張報單",IF(J34&lt;&gt;F34,"待確認：單位不同",IF(K34&lt;&gt;G34,"待確認：幣別不同",IF(I34=E34,"已對上","數量不符"))))))</f>
        <v/>
      </c>
    </row>
    <row r="35">
      <c r="A35" s="5">
        <f>IF(C2進貨明細!A35="","",ROW(C2進貨明細!A35))</f>
        <v/>
      </c>
      <c r="B35" s="5">
        <f>IF(C2進貨明細!A35="","",TRIM(C2進貨明細!A35))</f>
        <v/>
      </c>
      <c r="C35" s="5">
        <f>IF(B35="","",TRIM(C2進貨明細!B35))</f>
        <v/>
      </c>
      <c r="D35" s="5">
        <f>IF(B35="","",B35&amp;"|"&amp;C35)</f>
        <v/>
      </c>
      <c r="E35" s="5">
        <f>IF(B35="","",VALUE(C2進貨明細!D35))</f>
        <v/>
      </c>
      <c r="F35" s="5">
        <f>IF(B35="","",C2進貨明細!E35)</f>
        <v/>
      </c>
      <c r="G35" s="5">
        <f>IF(B35="","",C2進貨明細!H35)</f>
        <v/>
      </c>
      <c r="H35" s="5">
        <f>IF(B35="","",COUNTIFS(C1報單明細!$D:$D,B35,C1報單明細!$E:$E,C35))</f>
        <v/>
      </c>
      <c r="I35" s="5">
        <f>IF(B35="","",SUMPRODUCT((C1報單明細!$D$2:$D$200=B35)*(C1報單明細!$E$2:$E$200=C35)*IFERROR(VALUE(C1報單明細!$H$2:$H$200),0)))</f>
        <v/>
      </c>
      <c r="J35" s="5">
        <f>IF(OR(B35="",H35=0),"",INDEX(C1報單明細!$I:$I,MATCH(B35,C1報單明細!$D:$D,0)))</f>
        <v/>
      </c>
      <c r="K35" s="5">
        <f>IF(OR(B35="",H35=0),"",INDEX(C1報單明細!$K:$K,MATCH(B35,C1報單明細!$D:$D,0)))</f>
        <v/>
      </c>
      <c r="L35" s="5">
        <f>IF(B35="","",IF(H35=0,"只在 ERP",IF(H35&gt;1,"待確認：分多張報單",IF(J35&lt;&gt;F35,"待確認：單位不同",IF(K35&lt;&gt;G35,"待確認：幣別不同",IF(I35=E35,"已對上","數量不符"))))))</f>
        <v/>
      </c>
    </row>
    <row r="36">
      <c r="A36" s="5">
        <f>IF(C2進貨明細!A36="","",ROW(C2進貨明細!A36))</f>
        <v/>
      </c>
      <c r="B36" s="5">
        <f>IF(C2進貨明細!A36="","",TRIM(C2進貨明細!A36))</f>
        <v/>
      </c>
      <c r="C36" s="5">
        <f>IF(B36="","",TRIM(C2進貨明細!B36))</f>
        <v/>
      </c>
      <c r="D36" s="5">
        <f>IF(B36="","",B36&amp;"|"&amp;C36)</f>
        <v/>
      </c>
      <c r="E36" s="5">
        <f>IF(B36="","",VALUE(C2進貨明細!D36))</f>
        <v/>
      </c>
      <c r="F36" s="5">
        <f>IF(B36="","",C2進貨明細!E36)</f>
        <v/>
      </c>
      <c r="G36" s="5">
        <f>IF(B36="","",C2進貨明細!H36)</f>
        <v/>
      </c>
      <c r="H36" s="5">
        <f>IF(B36="","",COUNTIFS(C1報單明細!$D:$D,B36,C1報單明細!$E:$E,C36))</f>
        <v/>
      </c>
      <c r="I36" s="5">
        <f>IF(B36="","",SUMPRODUCT((C1報單明細!$D$2:$D$200=B36)*(C1報單明細!$E$2:$E$200=C36)*IFERROR(VALUE(C1報單明細!$H$2:$H$200),0)))</f>
        <v/>
      </c>
      <c r="J36" s="5">
        <f>IF(OR(B36="",H36=0),"",INDEX(C1報單明細!$I:$I,MATCH(B36,C1報單明細!$D:$D,0)))</f>
        <v/>
      </c>
      <c r="K36" s="5">
        <f>IF(OR(B36="",H36=0),"",INDEX(C1報單明細!$K:$K,MATCH(B36,C1報單明細!$D:$D,0)))</f>
        <v/>
      </c>
      <c r="L36" s="5">
        <f>IF(B36="","",IF(H36=0,"只在 ERP",IF(H36&gt;1,"待確認：分多張報單",IF(J36&lt;&gt;F36,"待確認：單位不同",IF(K36&lt;&gt;G36,"待確認：幣別不同",IF(I36=E36,"已對上","數量不符"))))))</f>
        <v/>
      </c>
    </row>
    <row r="37">
      <c r="A37" s="5">
        <f>IF(C2進貨明細!A37="","",ROW(C2進貨明細!A37))</f>
        <v/>
      </c>
      <c r="B37" s="5">
        <f>IF(C2進貨明細!A37="","",TRIM(C2進貨明細!A37))</f>
        <v/>
      </c>
      <c r="C37" s="5">
        <f>IF(B37="","",TRIM(C2進貨明細!B37))</f>
        <v/>
      </c>
      <c r="D37" s="5">
        <f>IF(B37="","",B37&amp;"|"&amp;C37)</f>
        <v/>
      </c>
      <c r="E37" s="5">
        <f>IF(B37="","",VALUE(C2進貨明細!D37))</f>
        <v/>
      </c>
      <c r="F37" s="5">
        <f>IF(B37="","",C2進貨明細!E37)</f>
        <v/>
      </c>
      <c r="G37" s="5">
        <f>IF(B37="","",C2進貨明細!H37)</f>
        <v/>
      </c>
      <c r="H37" s="5">
        <f>IF(B37="","",COUNTIFS(C1報單明細!$D:$D,B37,C1報單明細!$E:$E,C37))</f>
        <v/>
      </c>
      <c r="I37" s="5">
        <f>IF(B37="","",SUMPRODUCT((C1報單明細!$D$2:$D$200=B37)*(C1報單明細!$E$2:$E$200=C37)*IFERROR(VALUE(C1報單明細!$H$2:$H$200),0)))</f>
        <v/>
      </c>
      <c r="J37" s="5">
        <f>IF(OR(B37="",H37=0),"",INDEX(C1報單明細!$I:$I,MATCH(B37,C1報單明細!$D:$D,0)))</f>
        <v/>
      </c>
      <c r="K37" s="5">
        <f>IF(OR(B37="",H37=0),"",INDEX(C1報單明細!$K:$K,MATCH(B37,C1報單明細!$D:$D,0)))</f>
        <v/>
      </c>
      <c r="L37" s="5">
        <f>IF(B37="","",IF(H37=0,"只在 ERP",IF(H37&gt;1,"待確認：分多張報單",IF(J37&lt;&gt;F37,"待確認：單位不同",IF(K37&lt;&gt;G37,"待確認：幣別不同",IF(I37=E37,"已對上","數量不符"))))))</f>
        <v/>
      </c>
    </row>
    <row r="38">
      <c r="A38" s="5">
        <f>IF(C2進貨明細!A38="","",ROW(C2進貨明細!A38))</f>
        <v/>
      </c>
      <c r="B38" s="5">
        <f>IF(C2進貨明細!A38="","",TRIM(C2進貨明細!A38))</f>
        <v/>
      </c>
      <c r="C38" s="5">
        <f>IF(B38="","",TRIM(C2進貨明細!B38))</f>
        <v/>
      </c>
      <c r="D38" s="5">
        <f>IF(B38="","",B38&amp;"|"&amp;C38)</f>
        <v/>
      </c>
      <c r="E38" s="5">
        <f>IF(B38="","",VALUE(C2進貨明細!D38))</f>
        <v/>
      </c>
      <c r="F38" s="5">
        <f>IF(B38="","",C2進貨明細!E38)</f>
        <v/>
      </c>
      <c r="G38" s="5">
        <f>IF(B38="","",C2進貨明細!H38)</f>
        <v/>
      </c>
      <c r="H38" s="5">
        <f>IF(B38="","",COUNTIFS(C1報單明細!$D:$D,B38,C1報單明細!$E:$E,C38))</f>
        <v/>
      </c>
      <c r="I38" s="5">
        <f>IF(B38="","",SUMPRODUCT((C1報單明細!$D$2:$D$200=B38)*(C1報單明細!$E$2:$E$200=C38)*IFERROR(VALUE(C1報單明細!$H$2:$H$200),0)))</f>
        <v/>
      </c>
      <c r="J38" s="5">
        <f>IF(OR(B38="",H38=0),"",INDEX(C1報單明細!$I:$I,MATCH(B38,C1報單明細!$D:$D,0)))</f>
        <v/>
      </c>
      <c r="K38" s="5">
        <f>IF(OR(B38="",H38=0),"",INDEX(C1報單明細!$K:$K,MATCH(B38,C1報單明細!$D:$D,0)))</f>
        <v/>
      </c>
      <c r="L38" s="5">
        <f>IF(B38="","",IF(H38=0,"只在 ERP",IF(H38&gt;1,"待確認：分多張報單",IF(J38&lt;&gt;F38,"待確認：單位不同",IF(K38&lt;&gt;G38,"待確認：幣別不同",IF(I38=E38,"已對上","數量不符"))))))</f>
        <v/>
      </c>
    </row>
    <row r="39">
      <c r="A39" s="5">
        <f>IF(C2進貨明細!A39="","",ROW(C2進貨明細!A39))</f>
        <v/>
      </c>
      <c r="B39" s="5">
        <f>IF(C2進貨明細!A39="","",TRIM(C2進貨明細!A39))</f>
        <v/>
      </c>
      <c r="C39" s="5">
        <f>IF(B39="","",TRIM(C2進貨明細!B39))</f>
        <v/>
      </c>
      <c r="D39" s="5">
        <f>IF(B39="","",B39&amp;"|"&amp;C39)</f>
        <v/>
      </c>
      <c r="E39" s="5">
        <f>IF(B39="","",VALUE(C2進貨明細!D39))</f>
        <v/>
      </c>
      <c r="F39" s="5">
        <f>IF(B39="","",C2進貨明細!E39)</f>
        <v/>
      </c>
      <c r="G39" s="5">
        <f>IF(B39="","",C2進貨明細!H39)</f>
        <v/>
      </c>
      <c r="H39" s="5">
        <f>IF(B39="","",COUNTIFS(C1報單明細!$D:$D,B39,C1報單明細!$E:$E,C39))</f>
        <v/>
      </c>
      <c r="I39" s="5">
        <f>IF(B39="","",SUMPRODUCT((C1報單明細!$D$2:$D$200=B39)*(C1報單明細!$E$2:$E$200=C39)*IFERROR(VALUE(C1報單明細!$H$2:$H$200),0)))</f>
        <v/>
      </c>
      <c r="J39" s="5">
        <f>IF(OR(B39="",H39=0),"",INDEX(C1報單明細!$I:$I,MATCH(B39,C1報單明細!$D:$D,0)))</f>
        <v/>
      </c>
      <c r="K39" s="5">
        <f>IF(OR(B39="",H39=0),"",INDEX(C1報單明細!$K:$K,MATCH(B39,C1報單明細!$D:$D,0)))</f>
        <v/>
      </c>
      <c r="L39" s="5">
        <f>IF(B39="","",IF(H39=0,"只在 ERP",IF(H39&gt;1,"待確認：分多張報單",IF(J39&lt;&gt;F39,"待確認：單位不同",IF(K39&lt;&gt;G39,"待確認：幣別不同",IF(I39=E39,"已對上","數量不符"))))))</f>
        <v/>
      </c>
    </row>
    <row r="40">
      <c r="A40" s="5">
        <f>IF(C2進貨明細!A40="","",ROW(C2進貨明細!A40))</f>
        <v/>
      </c>
      <c r="B40" s="5">
        <f>IF(C2進貨明細!A40="","",TRIM(C2進貨明細!A40))</f>
        <v/>
      </c>
      <c r="C40" s="5">
        <f>IF(B40="","",TRIM(C2進貨明細!B40))</f>
        <v/>
      </c>
      <c r="D40" s="5">
        <f>IF(B40="","",B40&amp;"|"&amp;C40)</f>
        <v/>
      </c>
      <c r="E40" s="5">
        <f>IF(B40="","",VALUE(C2進貨明細!D40))</f>
        <v/>
      </c>
      <c r="F40" s="5">
        <f>IF(B40="","",C2進貨明細!E40)</f>
        <v/>
      </c>
      <c r="G40" s="5">
        <f>IF(B40="","",C2進貨明細!H40)</f>
        <v/>
      </c>
      <c r="H40" s="5">
        <f>IF(B40="","",COUNTIFS(C1報單明細!$D:$D,B40,C1報單明細!$E:$E,C40))</f>
        <v/>
      </c>
      <c r="I40" s="5">
        <f>IF(B40="","",SUMPRODUCT((C1報單明細!$D$2:$D$200=B40)*(C1報單明細!$E$2:$E$200=C40)*IFERROR(VALUE(C1報單明細!$H$2:$H$200),0)))</f>
        <v/>
      </c>
      <c r="J40" s="5">
        <f>IF(OR(B40="",H40=0),"",INDEX(C1報單明細!$I:$I,MATCH(B40,C1報單明細!$D:$D,0)))</f>
        <v/>
      </c>
      <c r="K40" s="5">
        <f>IF(OR(B40="",H40=0),"",INDEX(C1報單明細!$K:$K,MATCH(B40,C1報單明細!$D:$D,0)))</f>
        <v/>
      </c>
      <c r="L40" s="5">
        <f>IF(B40="","",IF(H40=0,"只在 ERP",IF(H40&gt;1,"待確認：分多張報單",IF(J40&lt;&gt;F40,"待確認：單位不同",IF(K40&lt;&gt;G40,"待確認：幣別不同",IF(I40=E40,"已對上","數量不符"))))))</f>
        <v/>
      </c>
    </row>
    <row r="41">
      <c r="A41" s="5">
        <f>IF(C2進貨明細!A41="","",ROW(C2進貨明細!A41))</f>
        <v/>
      </c>
      <c r="B41" s="5">
        <f>IF(C2進貨明細!A41="","",TRIM(C2進貨明細!A41))</f>
        <v/>
      </c>
      <c r="C41" s="5">
        <f>IF(B41="","",TRIM(C2進貨明細!B41))</f>
        <v/>
      </c>
      <c r="D41" s="5">
        <f>IF(B41="","",B41&amp;"|"&amp;C41)</f>
        <v/>
      </c>
      <c r="E41" s="5">
        <f>IF(B41="","",VALUE(C2進貨明細!D41))</f>
        <v/>
      </c>
      <c r="F41" s="5">
        <f>IF(B41="","",C2進貨明細!E41)</f>
        <v/>
      </c>
      <c r="G41" s="5">
        <f>IF(B41="","",C2進貨明細!H41)</f>
        <v/>
      </c>
      <c r="H41" s="5">
        <f>IF(B41="","",COUNTIFS(C1報單明細!$D:$D,B41,C1報單明細!$E:$E,C41))</f>
        <v/>
      </c>
      <c r="I41" s="5">
        <f>IF(B41="","",SUMPRODUCT((C1報單明細!$D$2:$D$200=B41)*(C1報單明細!$E$2:$E$200=C41)*IFERROR(VALUE(C1報單明細!$H$2:$H$200),0)))</f>
        <v/>
      </c>
      <c r="J41" s="5">
        <f>IF(OR(B41="",H41=0),"",INDEX(C1報單明細!$I:$I,MATCH(B41,C1報單明細!$D:$D,0)))</f>
        <v/>
      </c>
      <c r="K41" s="5">
        <f>IF(OR(B41="",H41=0),"",INDEX(C1報單明細!$K:$K,MATCH(B41,C1報單明細!$D:$D,0)))</f>
        <v/>
      </c>
      <c r="L41" s="5">
        <f>IF(B41="","",IF(H41=0,"只在 ERP",IF(H41&gt;1,"待確認：分多張報單",IF(J41&lt;&gt;F41,"待確認：單位不同",IF(K41&lt;&gt;G41,"待確認：幣別不同",IF(I41=E41,"已對上","數量不符"))))))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2026-10-20T06:56:23Z</dcterms:created>
  <dcterms:modified xmlns:dcterms="http://purl.org/dc/terms/" xmlns:xsi="http://www.w3.org/2001/XMLSchema-instance" xsi:type="dcterms:W3CDTF">2026-10-20T06:56:23Z</dcterms:modified>
</cp:coreProperties>
</file>